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shboard" sheetId="1" state="visible" r:id="rId3"/>
    <sheet name="Roster" sheetId="2" state="visible" r:id="rId4"/>
    <sheet name="Financials" sheetId="3" state="visible" r:id="rId5"/>
    <sheet name="Schedule" sheetId="4" state="visible" r:id="rId6"/>
    <sheet name="Logistics" sheetId="5" state="visible" r:id="rId7"/>
    <sheet name="Vendors" sheetId="6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<sst xmlns="http://schemas.openxmlformats.org/spreadsheetml/2006/main" count="278" uniqueCount="206">
  <si>
    <t xml:space="preserve">RETREAT DASHBOARD</t>
  </si>
  <si>
    <t xml:space="preserve">Live metrics — updates automatically as you edit other tabs</t>
  </si>
  <si>
    <t xml:space="preserve">RETREAT DETAILS</t>
  </si>
  <si>
    <t xml:space="preserve">Retreat Name:</t>
  </si>
  <si>
    <t xml:space="preserve">My Retreat 2026</t>
  </si>
  <si>
    <t xml:space="preserve">Dates:</t>
  </si>
  <si>
    <t xml:space="preserve">June 10-15, 2026</t>
  </si>
  <si>
    <t xml:space="preserve">Location:</t>
  </si>
  <si>
    <t xml:space="preserve">Green Valley Retreat Center</t>
  </si>
  <si>
    <t xml:space="preserve">Capacity:</t>
  </si>
  <si>
    <t xml:space="preserve">GUESTS CONFIRMED</t>
  </si>
  <si>
    <t xml:space="preserve">SEATS REMAINING</t>
  </si>
  <si>
    <t xml:space="preserve">INQUIRIES</t>
  </si>
  <si>
    <t xml:space="preserve">REVENUE COLLECTED</t>
  </si>
  <si>
    <t xml:space="preserve">REVENUE QUOTED</t>
  </si>
  <si>
    <t xml:space="preserve">OUTSTANDING BALANCE</t>
  </si>
  <si>
    <t xml:space="preserve">FIXED COSTS TOTAL</t>
  </si>
  <si>
    <t xml:space="preserve">BREAK-EVEN GUESTS</t>
  </si>
  <si>
    <t xml:space="preserve">PROFIT / LOSS</t>
  </si>
  <si>
    <t xml:space="preserve">LAUNCH CHECKLIST</t>
  </si>
  <si>
    <t xml:space="preserve">[ ]</t>
  </si>
  <si>
    <t xml:space="preserve">Venue contract signed</t>
  </si>
  <si>
    <t xml:space="preserve">First 3 guests confirmed</t>
  </si>
  <si>
    <t xml:space="preserve">Break-even guests hit</t>
  </si>
  <si>
    <t xml:space="preserve">All facilitators booked</t>
  </si>
  <si>
    <t xml:space="preserve">Chef/catering locked in</t>
  </si>
  <si>
    <t xml:space="preserve">Insurance purchased</t>
  </si>
  <si>
    <t xml:space="preserve">Welcome email sent</t>
  </si>
  <si>
    <t xml:space="preserve">Final rooming list to venue</t>
  </si>
  <si>
    <t xml:space="preserve">Dietary summary to chef</t>
  </si>
  <si>
    <t xml:space="preserve">Arrival pickups assigned</t>
  </si>
  <si>
    <t xml:space="preserve">Built by RetreatsOS — the Shopify for retreats. retreatsos.com</t>
  </si>
  <si>
    <t xml:space="preserve">Guest Roster</t>
  </si>
  <si>
    <t xml:space="preserve">Add one row per guest. Status drives Dashboard metrics.</t>
  </si>
  <si>
    <t xml:space="preserve">#</t>
  </si>
  <si>
    <t xml:space="preserve">Guest Name</t>
  </si>
  <si>
    <t xml:space="preserve">Email</t>
  </si>
  <si>
    <t xml:space="preserve">Phone</t>
  </si>
  <si>
    <t xml:space="preserve">Status</t>
  </si>
  <si>
    <t xml:space="preserve">Room Type</t>
  </si>
  <si>
    <t xml:space="preserve">Rooming With</t>
  </si>
  <si>
    <t xml:space="preserve">Arrival</t>
  </si>
  <si>
    <t xml:space="preserve">Departure</t>
  </si>
  <si>
    <t xml:space="preserve">Price Quoted</t>
  </si>
  <si>
    <t xml:space="preserve">Amount Paid</t>
  </si>
  <si>
    <t xml:space="preserve">Balance Due</t>
  </si>
  <si>
    <t xml:space="preserve">Dietary Notes</t>
  </si>
  <si>
    <t xml:space="preserve">General Notes</t>
  </si>
  <si>
    <t xml:space="preserve">Maya Cohen</t>
  </si>
  <si>
    <t xml:space="preserve">maya@example.com</t>
  </si>
  <si>
    <t xml:space="preserve">+972-54-111-2222</t>
  </si>
  <si>
    <t xml:space="preserve">Confirmed</t>
  </si>
  <si>
    <t xml:space="preserve">Private</t>
  </si>
  <si>
    <t xml:space="preserve">2026-06-10</t>
  </si>
  <si>
    <t xml:space="preserve">2026-06-15</t>
  </si>
  <si>
    <t xml:space="preserve">Vegetarian, no gluten</t>
  </si>
  <si>
    <t xml:space="preserve">Returning guest</t>
  </si>
  <si>
    <t xml:space="preserve">David Levi</t>
  </si>
  <si>
    <t xml:space="preserve">david@example.com</t>
  </si>
  <si>
    <t xml:space="preserve">+972-52-333-4444</t>
  </si>
  <si>
    <t xml:space="preserve">Deposit Paid</t>
  </si>
  <si>
    <t xml:space="preserve">Shared</t>
  </si>
  <si>
    <t xml:space="preserve">Jonathan R.</t>
  </si>
  <si>
    <t xml:space="preserve">No restrictions</t>
  </si>
  <si>
    <t xml:space="preserve">Sarah Stern</t>
  </si>
  <si>
    <t xml:space="preserve">sarah@example.com</t>
  </si>
  <si>
    <t xml:space="preserve">+972-50-555-6666</t>
  </si>
  <si>
    <t xml:space="preserve">Inquiry</t>
  </si>
  <si>
    <t xml:space="preserve">Vegan</t>
  </si>
  <si>
    <t xml:space="preserve">First-timer, welcome call</t>
  </si>
  <si>
    <t xml:space="preserve">Retreat Financials</t>
  </si>
  <si>
    <t xml:space="preserve">FIXED COSTS (one-time per retreat)</t>
  </si>
  <si>
    <t xml:space="preserve">Category</t>
  </si>
  <si>
    <t xml:space="preserve">Vendor / Description</t>
  </si>
  <si>
    <t xml:space="preserve">Amount</t>
  </si>
  <si>
    <t xml:space="preserve">Paid?</t>
  </si>
  <si>
    <t xml:space="preserve">Due Date</t>
  </si>
  <si>
    <t xml:space="preserve">Notes</t>
  </si>
  <si>
    <t xml:space="preserve">Venue</t>
  </si>
  <si>
    <t xml:space="preserve">Retreat Center Booking</t>
  </si>
  <si>
    <t xml:space="preserve">No</t>
  </si>
  <si>
    <t xml:space="preserve">2026-05-01</t>
  </si>
  <si>
    <t xml:space="preserve">Deposit paid, balance due</t>
  </si>
  <si>
    <t xml:space="preserve">Cleaning &amp; Setup Fee</t>
  </si>
  <si>
    <t xml:space="preserve">2026-06-01</t>
  </si>
  <si>
    <t xml:space="preserve">Facilitators</t>
  </si>
  <si>
    <t xml:space="preserve">Lead Teacher Payment</t>
  </si>
  <si>
    <t xml:space="preserve">Guest Instructor</t>
  </si>
  <si>
    <t xml:space="preserve">2026-06-12</t>
  </si>
  <si>
    <t xml:space="preserve">Marketing</t>
  </si>
  <si>
    <t xml:space="preserve">Facebook Ads</t>
  </si>
  <si>
    <t xml:space="preserve">Yes</t>
  </si>
  <si>
    <t xml:space="preserve">2026-04-01</t>
  </si>
  <si>
    <t xml:space="preserve">Done</t>
  </si>
  <si>
    <t xml:space="preserve">Landing Page Design</t>
  </si>
  <si>
    <t xml:space="preserve">2026-03-15</t>
  </si>
  <si>
    <t xml:space="preserve">Travel</t>
  </si>
  <si>
    <t xml:space="preserve">Facilitator Flight</t>
  </si>
  <si>
    <t xml:space="preserve">2026-05-20</t>
  </si>
  <si>
    <t xml:space="preserve">Admin</t>
  </si>
  <si>
    <t xml:space="preserve">Insurance</t>
  </si>
  <si>
    <t xml:space="preserve">Software / Tools</t>
  </si>
  <si>
    <t xml:space="preserve">Annual allocation</t>
  </si>
  <si>
    <t xml:space="preserve">TOTAL FIXED COSTS</t>
  </si>
  <si>
    <t xml:space="preserve">VARIABLE COSTS (per guest)</t>
  </si>
  <si>
    <t xml:space="preserve">Description</t>
  </si>
  <si>
    <t xml:space="preserve">Cost per Guest</t>
  </si>
  <si>
    <t xml:space="preserve">Food</t>
  </si>
  <si>
    <t xml:space="preserve">Meals (5 days, 3/day)</t>
  </si>
  <si>
    <t xml:space="preserve">Chef + groceries</t>
  </si>
  <si>
    <t xml:space="preserve">Transport</t>
  </si>
  <si>
    <t xml:space="preserve">Airport shuttle</t>
  </si>
  <si>
    <t xml:space="preserve">Supplies</t>
  </si>
  <si>
    <t xml:space="preserve">Welcome kit / mat rental</t>
  </si>
  <si>
    <t xml:space="preserve">Experiences</t>
  </si>
  <si>
    <t xml:space="preserve">Off-site excursion</t>
  </si>
  <si>
    <t xml:space="preserve">Optional</t>
  </si>
  <si>
    <t xml:space="preserve">COST PER GUEST</t>
  </si>
  <si>
    <t xml:space="preserve">REVENUE</t>
  </si>
  <si>
    <t xml:space="preserve">Total Revenue Collected (from Roster)</t>
  </si>
  <si>
    <t xml:space="preserve">Total Revenue Quoted (from Roster)</t>
  </si>
  <si>
    <t xml:space="preserve">Outstanding Balance</t>
  </si>
  <si>
    <t xml:space="preserve">BREAK-EVEN ANALYSIS</t>
  </si>
  <si>
    <t xml:space="preserve">Average Price per Guest</t>
  </si>
  <si>
    <t xml:space="preserve">Variable Cost per Guest</t>
  </si>
  <si>
    <t xml:space="preserve">Contribution Margin per Guest</t>
  </si>
  <si>
    <t xml:space="preserve">Break-Even Guests Needed</t>
  </si>
  <si>
    <t xml:space="preserve">Profit/Loss at Current Bookings</t>
  </si>
  <si>
    <t xml:space="preserve">Daily Schedule</t>
  </si>
  <si>
    <t xml:space="preserve">Plan day-by-day. Duplicate the Day 1 block for more days.</t>
  </si>
  <si>
    <t xml:space="preserve">DAY 1</t>
  </si>
  <si>
    <t xml:space="preserve">Time</t>
  </si>
  <si>
    <t xml:space="preserve">Session</t>
  </si>
  <si>
    <t xml:space="preserve">Facilitator</t>
  </si>
  <si>
    <t xml:space="preserve">Location</t>
  </si>
  <si>
    <t xml:space="preserve">07:00</t>
  </si>
  <si>
    <t xml:space="preserve">Morning Meditation</t>
  </si>
  <si>
    <t xml:space="preserve">Lead Teacher</t>
  </si>
  <si>
    <t xml:space="preserve">Yoga Studio</t>
  </si>
  <si>
    <t xml:space="preserve">Optional, gentle start</t>
  </si>
  <si>
    <t xml:space="preserve">08:00</t>
  </si>
  <si>
    <t xml:space="preserve">Breakfast</t>
  </si>
  <si>
    <t xml:space="preserve">Chef</t>
  </si>
  <si>
    <t xml:space="preserve">Dining Hall</t>
  </si>
  <si>
    <t xml:space="preserve">Silent breakfast</t>
  </si>
  <si>
    <t xml:space="preserve">09:30</t>
  </si>
  <si>
    <t xml:space="preserve">Opening Circle</t>
  </si>
  <si>
    <t xml:space="preserve">Main Hall</t>
  </si>
  <si>
    <t xml:space="preserve">Intentions, introductions</t>
  </si>
  <si>
    <t xml:space="preserve">11:00</t>
  </si>
  <si>
    <t xml:space="preserve">Yoga Flow</t>
  </si>
  <si>
    <t xml:space="preserve">All levels</t>
  </si>
  <si>
    <t xml:space="preserve">13:00</t>
  </si>
  <si>
    <t xml:space="preserve">Lunch</t>
  </si>
  <si>
    <t xml:space="preserve">14:30</t>
  </si>
  <si>
    <t xml:space="preserve">Rest / Free Time</t>
  </si>
  <si>
    <t xml:space="preserve">Pool, spa, journaling</t>
  </si>
  <si>
    <t xml:space="preserve">17:00</t>
  </si>
  <si>
    <t xml:space="preserve">Workshop</t>
  </si>
  <si>
    <t xml:space="preserve">Guest Facilitator</t>
  </si>
  <si>
    <t xml:space="preserve">Breathwork</t>
  </si>
  <si>
    <t xml:space="preserve">19:00</t>
  </si>
  <si>
    <t xml:space="preserve">Dinner</t>
  </si>
  <si>
    <t xml:space="preserve">20:30</t>
  </si>
  <si>
    <t xml:space="preserve">Evening Closing</t>
  </si>
  <si>
    <t xml:space="preserve">Fire Pit</t>
  </si>
  <si>
    <t xml:space="preserve">Sharing circle</t>
  </si>
  <si>
    <t xml:space="preserve">DAY 2</t>
  </si>
  <si>
    <t xml:space="preserve">DAY 3</t>
  </si>
  <si>
    <t xml:space="preserve">DAY 4</t>
  </si>
  <si>
    <t xml:space="preserve">DAY 5</t>
  </si>
  <si>
    <t xml:space="preserve">Logistics</t>
  </si>
  <si>
    <t xml:space="preserve">ARRIVALS &amp; AIRPORT TRANSFERS</t>
  </si>
  <si>
    <t xml:space="preserve">Flight / Arrival Time</t>
  </si>
  <si>
    <t xml:space="preserve">Pickup Assigned To</t>
  </si>
  <si>
    <t xml:space="preserve">Dropoff Time</t>
  </si>
  <si>
    <t xml:space="preserve">ROOMING LIST (auto-pulls from Roster)</t>
  </si>
  <si>
    <t xml:space="preserve">Guest</t>
  </si>
  <si>
    <t xml:space="preserve">DIETARY SUMMARY FOR CHEF (auto-pulls from Roster)</t>
  </si>
  <si>
    <t xml:space="preserve">Vendors &amp; Contracts</t>
  </si>
  <si>
    <t xml:space="preserve">Vendor</t>
  </si>
  <si>
    <t xml:space="preserve">Service</t>
  </si>
  <si>
    <t xml:space="preserve">Contact</t>
  </si>
  <si>
    <t xml:space="preserve">Contract Status</t>
  </si>
  <si>
    <t xml:space="preserve">Payment Due</t>
  </si>
  <si>
    <t xml:space="preserve">Cancellation Policy</t>
  </si>
  <si>
    <t xml:space="preserve">Venue + lodging</t>
  </si>
  <si>
    <t xml:space="preserve">anna@greenvalley.com</t>
  </si>
  <si>
    <t xml:space="preserve">Signed</t>
  </si>
  <si>
    <t xml:space="preserve">30-day, 50% refund</t>
  </si>
  <si>
    <t xml:space="preserve">Chef Maria Catering</t>
  </si>
  <si>
    <t xml:space="preserve">All meals</t>
  </si>
  <si>
    <t xml:space="preserve">maria@chefmaria.com</t>
  </si>
  <si>
    <t xml:space="preserve">2026-06-05</t>
  </si>
  <si>
    <t xml:space="preserve">2-week notice</t>
  </si>
  <si>
    <t xml:space="preserve">Sunny Shuttle Co.</t>
  </si>
  <si>
    <t xml:space="preserve">Airport transfers</t>
  </si>
  <si>
    <t xml:space="preserve">info@sunnyshuttle.com</t>
  </si>
  <si>
    <t xml:space="preserve">Pending</t>
  </si>
  <si>
    <t xml:space="preserve">48-hour notice</t>
  </si>
  <si>
    <t xml:space="preserve">Ocean Yoga Props</t>
  </si>
  <si>
    <t xml:space="preserve">Mat + prop rental</t>
  </si>
  <si>
    <t xml:space="preserve">hi@oceanyoga.com</t>
  </si>
  <si>
    <t xml:space="preserve">Quoted</t>
  </si>
  <si>
    <t xml:space="preserve">2026-06-08</t>
  </si>
  <si>
    <t xml:space="preserve">Refundable 1wk before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</si>
</sst>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\$#,##0;[RED]&quot;($&quot;#,##0\);\-"/>
  </numFmts>
  <fonts count="2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6"/>
      <color rgb="FFFFFFFF"/>
      <name val="Inter"/>
      <family val="0"/>
      <charset val="1"/>
    </font>
    <font>
      <i val="true"/>
      <sz val="11"/>
      <color rgb="FF7A8B7E"/>
      <name val="Inter"/>
      <family val="0"/>
      <charset val="1"/>
    </font>
    <font>
      <b val="true"/>
      <sz val="12"/>
      <color rgb="FF2C2C2C"/>
      <name val="Inter"/>
      <family val="0"/>
      <charset val="1"/>
    </font>
    <font>
      <b val="true"/>
      <sz val="11"/>
      <color rgb="FF2C2C2C"/>
      <name val="Inter"/>
      <family val="0"/>
      <charset val="1"/>
    </font>
    <font>
      <sz val="11"/>
      <color rgb="FF0000FF"/>
      <name val="Inter"/>
      <family val="0"/>
      <charset val="1"/>
    </font>
    <font>
      <b val="true"/>
      <sz val="10"/>
      <color rgb="FF7A8B7E"/>
      <name val="Inter"/>
      <family val="0"/>
      <charset val="1"/>
    </font>
    <font>
      <b val="true"/>
      <sz val="28"/>
      <color rgb="FF3D5A3D"/>
      <name val="Inter"/>
      <family val="0"/>
      <charset val="1"/>
    </font>
    <font>
      <b val="true"/>
      <sz val="28"/>
      <color rgb="FFF96815"/>
      <name val="Inter"/>
      <family val="0"/>
      <charset val="1"/>
    </font>
    <font>
      <b val="true"/>
      <sz val="14"/>
      <color rgb="FF7A8B7E"/>
      <name val="Inter"/>
      <family val="0"/>
      <charset val="1"/>
    </font>
    <font>
      <sz val="11"/>
      <color rgb="FF2C2C2C"/>
      <name val="Inter"/>
      <family val="0"/>
      <charset val="1"/>
    </font>
    <font>
      <i val="true"/>
      <sz val="10"/>
      <color rgb="FF7A8B7E"/>
      <name val="Inter"/>
      <family val="0"/>
      <charset val="1"/>
    </font>
    <font>
      <b val="true"/>
      <sz val="22"/>
      <color rgb="FFFFFFFF"/>
      <name val="Inter"/>
      <family val="0"/>
      <charset val="1"/>
    </font>
    <font>
      <b val="true"/>
      <sz val="14"/>
      <color rgb="FFFFFFFF"/>
      <name val="Inter"/>
      <family val="0"/>
      <charset val="1"/>
    </font>
    <font>
      <b val="true"/>
      <sz val="11"/>
      <color rgb="FFFFFFFF"/>
      <name val="Inter"/>
      <family val="0"/>
      <charset val="1"/>
    </font>
    <font>
      <b val="true"/>
      <sz val="14"/>
      <color rgb="FFF96815"/>
      <name val="Inter"/>
      <family val="0"/>
      <charset val="1"/>
    </font>
    <font>
      <b val="true"/>
      <sz val="13"/>
      <color rgb="FFFFFFFF"/>
      <name val="Inter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3D5A3D"/>
        <bgColor rgb="FF2C2C2C"/>
      </patternFill>
    </fill>
    <fill>
      <patternFill patternType="solid">
        <fgColor rgb="FFE8DED2"/>
        <bgColor rgb="FFD4C9B8"/>
      </patternFill>
    </fill>
    <fill>
      <patternFill patternType="solid">
        <fgColor rgb="FFF8F5F1"/>
        <bgColor rgb="FFFFFFFF"/>
      </patternFill>
    </fill>
    <fill>
      <patternFill patternType="solid">
        <fgColor rgb="FF7A8B7E"/>
        <bgColor rgb="FF969696"/>
      </patternFill>
    </fill>
    <fill>
      <patternFill patternType="solid">
        <fgColor rgb="FFF96815"/>
        <bgColor rgb="FFFF99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4C9B8"/>
      </left>
      <right style="thin">
        <color rgb="FFD4C9B8"/>
      </right>
      <top style="thin">
        <color rgb="FFD4C9B8"/>
      </top>
      <bottom style="thin">
        <color rgb="FFD4C9B8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8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6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4C9B8"/>
      <rgbColor rgb="FF7A8B7E"/>
      <rgbColor rgb="FF9999FF"/>
      <rgbColor rgb="FF993366"/>
      <rgbColor rgb="FFF8F5F1"/>
      <rgbColor rgb="FFCCFFFF"/>
      <rgbColor rgb="FF660066"/>
      <rgbColor rgb="FFFF8080"/>
      <rgbColor rgb="FF0066CC"/>
      <rgbColor rgb="FFE8DED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96815"/>
      <rgbColor rgb="FF666699"/>
      <rgbColor rgb="FF969696"/>
      <rgbColor rgb="FF003366"/>
      <rgbColor rgb="FF339966"/>
      <rgbColor rgb="FF003300"/>
      <rgbColor rgb="FF3D5A3D"/>
      <rgbColor rgb="FF993300"/>
      <rgbColor rgb="FF993366"/>
      <rgbColor rgb="FF333399"/>
      <rgbColor rgb="FF2C2C2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D5A3D"/>
    <pageSetUpPr fitToPage="false"/>
  </sheetPr>
  <dimension ref="A1:F3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49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24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24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15" hidden="false" customHeight="false" outlineLevel="0" collapsed="false">
      <c r="A5" s="4" t="s">
        <v>3</v>
      </c>
      <c r="B5" s="5" t="s">
        <v>4</v>
      </c>
      <c r="C5" s="5"/>
      <c r="D5" s="5"/>
      <c r="E5" s="5"/>
      <c r="F5" s="5"/>
    </row>
    <row r="6" customFormat="false" ht="15" hidden="false" customHeight="false" outlineLevel="0" collapsed="false">
      <c r="A6" s="4" t="s">
        <v>5</v>
      </c>
      <c r="B6" s="5" t="s">
        <v>6</v>
      </c>
      <c r="C6" s="5"/>
      <c r="D6" s="5"/>
      <c r="E6" s="5"/>
      <c r="F6" s="5"/>
    </row>
    <row r="7" customFormat="false" ht="15" hidden="false" customHeight="false" outlineLevel="0" collapsed="false">
      <c r="A7" s="4" t="s">
        <v>7</v>
      </c>
      <c r="B7" s="5" t="s">
        <v>8</v>
      </c>
      <c r="C7" s="5"/>
      <c r="D7" s="5"/>
      <c r="E7" s="5"/>
      <c r="F7" s="5"/>
    </row>
    <row r="8" customFormat="false" ht="15" hidden="false" customHeight="false" outlineLevel="0" collapsed="false">
      <c r="A8" s="4" t="s">
        <v>9</v>
      </c>
      <c r="B8" s="6" t="n">
        <v>20</v>
      </c>
    </row>
    <row r="10" customFormat="false" ht="19.5" hidden="false" customHeight="true" outlineLevel="0" collapsed="false">
      <c r="A10" s="7" t="s">
        <v>10</v>
      </c>
      <c r="B10" s="7"/>
      <c r="C10" s="8" t="n">
        <f aca="false">COUNTIF(Roster!E5:E50,"Confirmed")+COUNTIF(Roster!E5:E50,"Paid in Full")+COUNTIF(Roster!E5:E50,"Deposit Paid")</f>
        <v>2</v>
      </c>
      <c r="D10" s="8"/>
      <c r="E10" s="7" t="s">
        <v>11</v>
      </c>
      <c r="F10" s="7"/>
    </row>
    <row r="11" customFormat="false" ht="54" hidden="false" customHeight="true" outlineLevel="0" collapsed="false">
      <c r="A11" s="7" t="s">
        <v>12</v>
      </c>
      <c r="B11" s="7"/>
      <c r="C11" s="8" t="n">
        <f aca="false">COUNTIF(Roster!E5:E50,"Inquiry")</f>
        <v>1</v>
      </c>
      <c r="D11" s="8"/>
      <c r="E11" s="8" t="n">
        <f aca="false">MAX(B8-C10,0)</f>
        <v>18</v>
      </c>
      <c r="F11" s="8"/>
    </row>
    <row r="13" customFormat="false" ht="19.5" hidden="false" customHeight="true" outlineLevel="0" collapsed="false">
      <c r="A13" s="7" t="s">
        <v>13</v>
      </c>
      <c r="B13" s="7"/>
      <c r="C13" s="7" t="s">
        <v>14</v>
      </c>
      <c r="D13" s="7"/>
      <c r="E13" s="7" t="s">
        <v>15</v>
      </c>
      <c r="F13" s="7"/>
    </row>
    <row r="14" customFormat="false" ht="54" hidden="false" customHeight="true" outlineLevel="0" collapsed="false">
      <c r="A14" s="9" t="n">
        <f aca="false">SUM(Roster!K5:K50)</f>
        <v>2300</v>
      </c>
      <c r="B14" s="9"/>
      <c r="C14" s="9" t="n">
        <f aca="false">SUM(Roster!J5:J50)</f>
        <v>5100</v>
      </c>
      <c r="D14" s="9"/>
      <c r="E14" s="9" t="n">
        <f aca="false">C14-A14</f>
        <v>2800</v>
      </c>
      <c r="F14" s="9"/>
    </row>
    <row r="16" customFormat="false" ht="19.5" hidden="false" customHeight="true" outlineLevel="0" collapsed="false">
      <c r="A16" s="7" t="s">
        <v>16</v>
      </c>
      <c r="B16" s="7"/>
      <c r="C16" s="7" t="s">
        <v>17</v>
      </c>
      <c r="D16" s="7"/>
      <c r="E16" s="7" t="s">
        <v>18</v>
      </c>
      <c r="F16" s="7"/>
    </row>
    <row r="17" customFormat="false" ht="54" hidden="false" customHeight="true" outlineLevel="0" collapsed="false">
      <c r="A17" s="9" t="n">
        <f aca="false">Financials!C20</f>
        <v>9750</v>
      </c>
      <c r="B17" s="9"/>
      <c r="C17" s="10" t="n">
        <f aca="false">Financials!C39</f>
        <v>7</v>
      </c>
      <c r="D17" s="10"/>
      <c r="E17" s="9" t="n">
        <f aca="false">Financials!C40</f>
        <v>-8060</v>
      </c>
      <c r="F17" s="9"/>
    </row>
    <row r="19" customFormat="false" ht="24" hidden="false" customHeight="true" outlineLevel="0" collapsed="false">
      <c r="A19" s="3" t="s">
        <v>19</v>
      </c>
      <c r="B19" s="3"/>
      <c r="C19" s="3"/>
      <c r="D19" s="3"/>
      <c r="E19" s="3"/>
      <c r="F19" s="3"/>
    </row>
    <row r="20" customFormat="false" ht="21.75" hidden="false" customHeight="true" outlineLevel="0" collapsed="false">
      <c r="A20" s="11" t="s">
        <v>20</v>
      </c>
      <c r="B20" s="12" t="s">
        <v>21</v>
      </c>
      <c r="C20" s="12"/>
      <c r="D20" s="12"/>
      <c r="E20" s="12"/>
      <c r="F20" s="12"/>
    </row>
    <row r="21" customFormat="false" ht="21.75" hidden="false" customHeight="true" outlineLevel="0" collapsed="false">
      <c r="A21" s="11" t="s">
        <v>20</v>
      </c>
      <c r="B21" s="12" t="s">
        <v>22</v>
      </c>
      <c r="C21" s="12"/>
      <c r="D21" s="12"/>
      <c r="E21" s="12"/>
      <c r="F21" s="12"/>
    </row>
    <row r="22" customFormat="false" ht="21.75" hidden="false" customHeight="true" outlineLevel="0" collapsed="false">
      <c r="A22" s="11" t="s">
        <v>20</v>
      </c>
      <c r="B22" s="12" t="s">
        <v>23</v>
      </c>
      <c r="C22" s="12"/>
      <c r="D22" s="12"/>
      <c r="E22" s="12"/>
      <c r="F22" s="12"/>
    </row>
    <row r="23" customFormat="false" ht="21.75" hidden="false" customHeight="true" outlineLevel="0" collapsed="false">
      <c r="A23" s="11" t="s">
        <v>20</v>
      </c>
      <c r="B23" s="12" t="s">
        <v>24</v>
      </c>
      <c r="C23" s="12"/>
      <c r="D23" s="12"/>
      <c r="E23" s="12"/>
      <c r="F23" s="12"/>
    </row>
    <row r="24" customFormat="false" ht="21.75" hidden="false" customHeight="true" outlineLevel="0" collapsed="false">
      <c r="A24" s="11" t="s">
        <v>20</v>
      </c>
      <c r="B24" s="12" t="s">
        <v>25</v>
      </c>
      <c r="C24" s="12"/>
      <c r="D24" s="12"/>
      <c r="E24" s="12"/>
      <c r="F24" s="12"/>
    </row>
    <row r="25" customFormat="false" ht="21.75" hidden="false" customHeight="true" outlineLevel="0" collapsed="false">
      <c r="A25" s="11" t="s">
        <v>20</v>
      </c>
      <c r="B25" s="12" t="s">
        <v>26</v>
      </c>
      <c r="C25" s="12"/>
      <c r="D25" s="12"/>
      <c r="E25" s="12"/>
      <c r="F25" s="12"/>
    </row>
    <row r="26" customFormat="false" ht="21.75" hidden="false" customHeight="true" outlineLevel="0" collapsed="false">
      <c r="A26" s="11" t="s">
        <v>20</v>
      </c>
      <c r="B26" s="12" t="s">
        <v>27</v>
      </c>
      <c r="C26" s="12"/>
      <c r="D26" s="12"/>
      <c r="E26" s="12"/>
      <c r="F26" s="12"/>
    </row>
    <row r="27" customFormat="false" ht="21.75" hidden="false" customHeight="true" outlineLevel="0" collapsed="false">
      <c r="A27" s="11" t="s">
        <v>20</v>
      </c>
      <c r="B27" s="12" t="s">
        <v>28</v>
      </c>
      <c r="C27" s="12"/>
      <c r="D27" s="12"/>
      <c r="E27" s="12"/>
      <c r="F27" s="12"/>
    </row>
    <row r="28" customFormat="false" ht="21.75" hidden="false" customHeight="true" outlineLevel="0" collapsed="false">
      <c r="A28" s="11" t="s">
        <v>20</v>
      </c>
      <c r="B28" s="12" t="s">
        <v>29</v>
      </c>
      <c r="C28" s="12"/>
      <c r="D28" s="12"/>
      <c r="E28" s="12"/>
      <c r="F28" s="12"/>
    </row>
    <row r="29" customFormat="false" ht="21.75" hidden="false" customHeight="true" outlineLevel="0" collapsed="false">
      <c r="A29" s="11" t="s">
        <v>20</v>
      </c>
      <c r="B29" s="12" t="s">
        <v>30</v>
      </c>
      <c r="C29" s="12"/>
      <c r="D29" s="12"/>
      <c r="E29" s="12"/>
      <c r="F29" s="12"/>
    </row>
    <row r="31" customFormat="false" ht="15" hidden="false" customHeight="true" outlineLevel="0" collapsed="false">
      <c r="A31" s="13" t="s">
        <v>31</v>
      </c>
      <c r="B31" s="13"/>
      <c r="C31" s="13"/>
      <c r="D31" s="13"/>
      <c r="E31" s="13"/>
      <c r="F31" s="13"/>
    </row>
  </sheetData>
  <mergeCells count="36">
    <mergeCell ref="A1:F1"/>
    <mergeCell ref="A2:F2"/>
    <mergeCell ref="A4:F4"/>
    <mergeCell ref="B5:F5"/>
    <mergeCell ref="B6:F6"/>
    <mergeCell ref="B7:F7"/>
    <mergeCell ref="A10:B10"/>
    <mergeCell ref="C10:D10"/>
    <mergeCell ref="E10:F10"/>
    <mergeCell ref="A11:B11"/>
    <mergeCell ref="C11:D11"/>
    <mergeCell ref="E11:F11"/>
    <mergeCell ref="A13:B13"/>
    <mergeCell ref="C13:D13"/>
    <mergeCell ref="E13:F13"/>
    <mergeCell ref="A14:B14"/>
    <mergeCell ref="C14:D14"/>
    <mergeCell ref="E14:F14"/>
    <mergeCell ref="A16:B16"/>
    <mergeCell ref="C16:D16"/>
    <mergeCell ref="E16:F16"/>
    <mergeCell ref="A17:B17"/>
    <mergeCell ref="C17:D17"/>
    <mergeCell ref="E17:F17"/>
    <mergeCell ref="A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A31:F3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96815"/>
    <pageSetUpPr fitToPage="false"/>
  </sheetPr>
  <dimension ref="A1:N3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22"/>
    <col collapsed="false" customWidth="true" hidden="false" outlineLevel="0" max="3" min="3" style="0" width="26"/>
    <col collapsed="false" customWidth="true" hidden="false" outlineLevel="0" max="4" min="4" style="0" width="18"/>
    <col collapsed="false" customWidth="true" hidden="false" outlineLevel="0" max="5" min="5" style="0" width="14"/>
    <col collapsed="false" customWidth="true" hidden="false" outlineLevel="0" max="6" min="6" style="0" width="12"/>
    <col collapsed="false" customWidth="true" hidden="false" outlineLevel="0" max="7" min="7" style="0" width="16"/>
    <col collapsed="false" customWidth="true" hidden="false" outlineLevel="0" max="12" min="8" style="0" width="13"/>
    <col collapsed="false" customWidth="true" hidden="false" outlineLevel="0" max="13" min="13" style="0" width="24"/>
    <col collapsed="false" customWidth="true" hidden="false" outlineLevel="0" max="14" min="14" style="0" width="28"/>
  </cols>
  <sheetData>
    <row r="1" customFormat="false" ht="39.75" hidden="false" customHeight="true" outlineLevel="0" collapsed="false">
      <c r="A1" s="14" t="s">
        <v>32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customFormat="false" ht="21.75" hidden="false" customHeight="true" outlineLevel="0" collapsed="false">
      <c r="A2" s="15" t="s">
        <v>33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4" customFormat="false" ht="31.5" hidden="false" customHeight="true" outlineLevel="0" collapsed="false">
      <c r="A4" s="16" t="s">
        <v>34</v>
      </c>
      <c r="B4" s="16" t="s">
        <v>35</v>
      </c>
      <c r="C4" s="16" t="s">
        <v>36</v>
      </c>
      <c r="D4" s="16" t="s">
        <v>37</v>
      </c>
      <c r="E4" s="16" t="s">
        <v>38</v>
      </c>
      <c r="F4" s="16" t="s">
        <v>39</v>
      </c>
      <c r="G4" s="16" t="s">
        <v>40</v>
      </c>
      <c r="H4" s="16" t="s">
        <v>41</v>
      </c>
      <c r="I4" s="16" t="s">
        <v>42</v>
      </c>
      <c r="J4" s="16" t="s">
        <v>43</v>
      </c>
      <c r="K4" s="16" t="s">
        <v>44</v>
      </c>
      <c r="L4" s="16" t="s">
        <v>45</v>
      </c>
      <c r="M4" s="16" t="s">
        <v>46</v>
      </c>
      <c r="N4" s="16" t="s">
        <v>47</v>
      </c>
    </row>
    <row r="5" customFormat="false" ht="28.35" hidden="false" customHeight="false" outlineLevel="0" collapsed="false">
      <c r="A5" s="17" t="n">
        <v>1</v>
      </c>
      <c r="B5" s="18" t="s">
        <v>48</v>
      </c>
      <c r="C5" s="18" t="s">
        <v>49</v>
      </c>
      <c r="D5" s="18" t="s">
        <v>50</v>
      </c>
      <c r="E5" s="18" t="s">
        <v>51</v>
      </c>
      <c r="F5" s="18" t="s">
        <v>52</v>
      </c>
      <c r="G5" s="18"/>
      <c r="H5" s="17" t="s">
        <v>53</v>
      </c>
      <c r="I5" s="17" t="s">
        <v>54</v>
      </c>
      <c r="J5" s="19" t="n">
        <v>1800</v>
      </c>
      <c r="K5" s="19" t="n">
        <v>1800</v>
      </c>
      <c r="L5" s="19" t="n">
        <f aca="false">J5-K5</f>
        <v>0</v>
      </c>
      <c r="M5" s="18" t="s">
        <v>55</v>
      </c>
      <c r="N5" s="18" t="s">
        <v>56</v>
      </c>
    </row>
    <row r="6" customFormat="false" ht="28.35" hidden="false" customHeight="false" outlineLevel="0" collapsed="false">
      <c r="A6" s="17" t="n">
        <v>2</v>
      </c>
      <c r="B6" s="18" t="s">
        <v>57</v>
      </c>
      <c r="C6" s="18" t="s">
        <v>58</v>
      </c>
      <c r="D6" s="18" t="s">
        <v>59</v>
      </c>
      <c r="E6" s="18" t="s">
        <v>60</v>
      </c>
      <c r="F6" s="18" t="s">
        <v>61</v>
      </c>
      <c r="G6" s="18" t="s">
        <v>62</v>
      </c>
      <c r="H6" s="17" t="s">
        <v>53</v>
      </c>
      <c r="I6" s="17" t="s">
        <v>54</v>
      </c>
      <c r="J6" s="19" t="n">
        <v>1500</v>
      </c>
      <c r="K6" s="19" t="n">
        <v>500</v>
      </c>
      <c r="L6" s="19" t="n">
        <f aca="false">J6-K6</f>
        <v>1000</v>
      </c>
      <c r="M6" s="18" t="s">
        <v>63</v>
      </c>
      <c r="N6" s="18"/>
    </row>
    <row r="7" customFormat="false" ht="28.35" hidden="false" customHeight="false" outlineLevel="0" collapsed="false">
      <c r="A7" s="17" t="n">
        <v>3</v>
      </c>
      <c r="B7" s="18" t="s">
        <v>64</v>
      </c>
      <c r="C7" s="18" t="s">
        <v>65</v>
      </c>
      <c r="D7" s="18" t="s">
        <v>66</v>
      </c>
      <c r="E7" s="18" t="s">
        <v>67</v>
      </c>
      <c r="F7" s="18" t="s">
        <v>52</v>
      </c>
      <c r="G7" s="18"/>
      <c r="H7" s="17" t="s">
        <v>53</v>
      </c>
      <c r="I7" s="17" t="s">
        <v>54</v>
      </c>
      <c r="J7" s="19" t="n">
        <v>1800</v>
      </c>
      <c r="K7" s="19" t="n">
        <v>0</v>
      </c>
      <c r="L7" s="19" t="n">
        <f aca="false">J7-K7</f>
        <v>1800</v>
      </c>
      <c r="M7" s="18" t="s">
        <v>68</v>
      </c>
      <c r="N7" s="18" t="s">
        <v>69</v>
      </c>
    </row>
    <row r="8" customFormat="false" ht="15" hidden="false" customHeight="false" outlineLevel="0" collapsed="false">
      <c r="A8" s="17" t="n">
        <v>4</v>
      </c>
      <c r="B8" s="18"/>
      <c r="C8" s="18"/>
      <c r="D8" s="18"/>
      <c r="E8" s="18"/>
      <c r="F8" s="18"/>
      <c r="G8" s="18"/>
      <c r="H8" s="17"/>
      <c r="I8" s="17"/>
      <c r="J8" s="19"/>
      <c r="K8" s="19"/>
      <c r="L8" s="19" t="str">
        <f aca="false">IF(AND(ISNUMBER(J8),ISNUMBER(K8)),J8-K8,"")</f>
        <v/>
      </c>
      <c r="M8" s="18"/>
      <c r="N8" s="18"/>
    </row>
    <row r="9" customFormat="false" ht="15" hidden="false" customHeight="false" outlineLevel="0" collapsed="false">
      <c r="A9" s="17" t="n">
        <v>5</v>
      </c>
      <c r="B9" s="18"/>
      <c r="C9" s="18"/>
      <c r="D9" s="18"/>
      <c r="E9" s="18"/>
      <c r="F9" s="18"/>
      <c r="G9" s="18"/>
      <c r="H9" s="17"/>
      <c r="I9" s="17"/>
      <c r="J9" s="19"/>
      <c r="K9" s="19"/>
      <c r="L9" s="19" t="str">
        <f aca="false">IF(AND(ISNUMBER(J9),ISNUMBER(K9)),J9-K9,"")</f>
        <v/>
      </c>
      <c r="M9" s="18"/>
      <c r="N9" s="18"/>
    </row>
    <row r="10" customFormat="false" ht="15" hidden="false" customHeight="false" outlineLevel="0" collapsed="false">
      <c r="A10" s="17" t="n">
        <v>6</v>
      </c>
      <c r="B10" s="18"/>
      <c r="C10" s="18"/>
      <c r="D10" s="18"/>
      <c r="E10" s="18"/>
      <c r="F10" s="18"/>
      <c r="G10" s="18"/>
      <c r="H10" s="17"/>
      <c r="I10" s="17"/>
      <c r="J10" s="19"/>
      <c r="K10" s="19"/>
      <c r="L10" s="19" t="str">
        <f aca="false">IF(AND(ISNUMBER(J10),ISNUMBER(K10)),J10-K10,"")</f>
        <v/>
      </c>
      <c r="M10" s="18"/>
      <c r="N10" s="18"/>
    </row>
    <row r="11" customFormat="false" ht="15" hidden="false" customHeight="false" outlineLevel="0" collapsed="false">
      <c r="A11" s="17" t="n">
        <v>7</v>
      </c>
      <c r="B11" s="18"/>
      <c r="C11" s="18"/>
      <c r="D11" s="18"/>
      <c r="E11" s="18"/>
      <c r="F11" s="18"/>
      <c r="G11" s="18"/>
      <c r="H11" s="17"/>
      <c r="I11" s="17"/>
      <c r="J11" s="19"/>
      <c r="K11" s="19"/>
      <c r="L11" s="19" t="str">
        <f aca="false">IF(AND(ISNUMBER(J11),ISNUMBER(K11)),J11-K11,"")</f>
        <v/>
      </c>
      <c r="M11" s="18"/>
      <c r="N11" s="18"/>
    </row>
    <row r="12" customFormat="false" ht="15" hidden="false" customHeight="false" outlineLevel="0" collapsed="false">
      <c r="A12" s="17" t="n">
        <v>8</v>
      </c>
      <c r="B12" s="18"/>
      <c r="C12" s="18"/>
      <c r="D12" s="18"/>
      <c r="E12" s="18"/>
      <c r="F12" s="18"/>
      <c r="G12" s="18"/>
      <c r="H12" s="17"/>
      <c r="I12" s="17"/>
      <c r="J12" s="19"/>
      <c r="K12" s="19"/>
      <c r="L12" s="19" t="str">
        <f aca="false">IF(AND(ISNUMBER(J12),ISNUMBER(K12)),J12-K12,"")</f>
        <v/>
      </c>
      <c r="M12" s="18"/>
      <c r="N12" s="18"/>
    </row>
    <row r="13" customFormat="false" ht="15" hidden="false" customHeight="false" outlineLevel="0" collapsed="false">
      <c r="A13" s="17" t="n">
        <v>9</v>
      </c>
      <c r="B13" s="18"/>
      <c r="C13" s="18"/>
      <c r="D13" s="18"/>
      <c r="E13" s="18"/>
      <c r="F13" s="18"/>
      <c r="G13" s="18"/>
      <c r="H13" s="17"/>
      <c r="I13" s="17"/>
      <c r="J13" s="19"/>
      <c r="K13" s="19"/>
      <c r="L13" s="19" t="str">
        <f aca="false">IF(AND(ISNUMBER(J13),ISNUMBER(K13)),J13-K13,"")</f>
        <v/>
      </c>
      <c r="M13" s="18"/>
      <c r="N13" s="18"/>
    </row>
    <row r="14" customFormat="false" ht="15" hidden="false" customHeight="false" outlineLevel="0" collapsed="false">
      <c r="A14" s="17" t="n">
        <v>10</v>
      </c>
      <c r="B14" s="18"/>
      <c r="C14" s="18"/>
      <c r="D14" s="18"/>
      <c r="E14" s="18"/>
      <c r="F14" s="18"/>
      <c r="G14" s="18"/>
      <c r="H14" s="17"/>
      <c r="I14" s="17"/>
      <c r="J14" s="19"/>
      <c r="K14" s="19"/>
      <c r="L14" s="19" t="str">
        <f aca="false">IF(AND(ISNUMBER(J14),ISNUMBER(K14)),J14-K14,"")</f>
        <v/>
      </c>
      <c r="M14" s="18"/>
      <c r="N14" s="18"/>
    </row>
    <row r="15" customFormat="false" ht="15" hidden="false" customHeight="false" outlineLevel="0" collapsed="false">
      <c r="A15" s="17" t="n">
        <v>11</v>
      </c>
      <c r="B15" s="18"/>
      <c r="C15" s="18"/>
      <c r="D15" s="18"/>
      <c r="E15" s="18"/>
      <c r="F15" s="18"/>
      <c r="G15" s="18"/>
      <c r="H15" s="17"/>
      <c r="I15" s="17"/>
      <c r="J15" s="19"/>
      <c r="K15" s="19"/>
      <c r="L15" s="19" t="str">
        <f aca="false">IF(AND(ISNUMBER(J15),ISNUMBER(K15)),J15-K15,"")</f>
        <v/>
      </c>
      <c r="M15" s="18"/>
      <c r="N15" s="18"/>
    </row>
    <row r="16" customFormat="false" ht="15" hidden="false" customHeight="false" outlineLevel="0" collapsed="false">
      <c r="A16" s="17" t="n">
        <v>12</v>
      </c>
      <c r="B16" s="18"/>
      <c r="C16" s="18"/>
      <c r="D16" s="18"/>
      <c r="E16" s="18"/>
      <c r="F16" s="18"/>
      <c r="G16" s="18"/>
      <c r="H16" s="17"/>
      <c r="I16" s="17"/>
      <c r="J16" s="19"/>
      <c r="K16" s="19"/>
      <c r="L16" s="19" t="str">
        <f aca="false">IF(AND(ISNUMBER(J16),ISNUMBER(K16)),J16-K16,"")</f>
        <v/>
      </c>
      <c r="M16" s="18"/>
      <c r="N16" s="18"/>
    </row>
    <row r="17" customFormat="false" ht="15" hidden="false" customHeight="false" outlineLevel="0" collapsed="false">
      <c r="A17" s="17" t="n">
        <v>13</v>
      </c>
      <c r="B17" s="18"/>
      <c r="C17" s="18"/>
      <c r="D17" s="18"/>
      <c r="E17" s="18"/>
      <c r="F17" s="18"/>
      <c r="G17" s="18"/>
      <c r="H17" s="17"/>
      <c r="I17" s="17"/>
      <c r="J17" s="19"/>
      <c r="K17" s="19"/>
      <c r="L17" s="19" t="str">
        <f aca="false">IF(AND(ISNUMBER(J17),ISNUMBER(K17)),J17-K17,"")</f>
        <v/>
      </c>
      <c r="M17" s="18"/>
      <c r="N17" s="18"/>
    </row>
    <row r="18" customFormat="false" ht="15" hidden="false" customHeight="false" outlineLevel="0" collapsed="false">
      <c r="A18" s="17" t="n">
        <v>14</v>
      </c>
      <c r="B18" s="18"/>
      <c r="C18" s="18"/>
      <c r="D18" s="18"/>
      <c r="E18" s="18"/>
      <c r="F18" s="18"/>
      <c r="G18" s="18"/>
      <c r="H18" s="17"/>
      <c r="I18" s="17"/>
      <c r="J18" s="19"/>
      <c r="K18" s="19"/>
      <c r="L18" s="19" t="str">
        <f aca="false">IF(AND(ISNUMBER(J18),ISNUMBER(K18)),J18-K18,"")</f>
        <v/>
      </c>
      <c r="M18" s="18"/>
      <c r="N18" s="18"/>
    </row>
    <row r="19" customFormat="false" ht="15" hidden="false" customHeight="false" outlineLevel="0" collapsed="false">
      <c r="A19" s="17" t="n">
        <v>15</v>
      </c>
      <c r="B19" s="18"/>
      <c r="C19" s="18"/>
      <c r="D19" s="18"/>
      <c r="E19" s="18"/>
      <c r="F19" s="18"/>
      <c r="G19" s="18"/>
      <c r="H19" s="17"/>
      <c r="I19" s="17"/>
      <c r="J19" s="19"/>
      <c r="K19" s="19"/>
      <c r="L19" s="19" t="str">
        <f aca="false">IF(AND(ISNUMBER(J19),ISNUMBER(K19)),J19-K19,"")</f>
        <v/>
      </c>
      <c r="M19" s="18"/>
      <c r="N19" s="18"/>
    </row>
    <row r="20" customFormat="false" ht="15" hidden="false" customHeight="false" outlineLevel="0" collapsed="false">
      <c r="A20" s="17" t="n">
        <v>16</v>
      </c>
      <c r="B20" s="18"/>
      <c r="C20" s="18"/>
      <c r="D20" s="18"/>
      <c r="E20" s="18"/>
      <c r="F20" s="18"/>
      <c r="G20" s="18"/>
      <c r="H20" s="17"/>
      <c r="I20" s="17"/>
      <c r="J20" s="19"/>
      <c r="K20" s="19"/>
      <c r="L20" s="19" t="str">
        <f aca="false">IF(AND(ISNUMBER(J20),ISNUMBER(K20)),J20-K20,"")</f>
        <v/>
      </c>
      <c r="M20" s="18"/>
      <c r="N20" s="18"/>
    </row>
    <row r="21" customFormat="false" ht="15" hidden="false" customHeight="false" outlineLevel="0" collapsed="false">
      <c r="A21" s="17" t="n">
        <v>17</v>
      </c>
      <c r="B21" s="18"/>
      <c r="C21" s="18"/>
      <c r="D21" s="18"/>
      <c r="E21" s="18"/>
      <c r="F21" s="18"/>
      <c r="G21" s="18"/>
      <c r="H21" s="17"/>
      <c r="I21" s="17"/>
      <c r="J21" s="19"/>
      <c r="K21" s="19"/>
      <c r="L21" s="19" t="str">
        <f aca="false">IF(AND(ISNUMBER(J21),ISNUMBER(K21)),J21-K21,"")</f>
        <v/>
      </c>
      <c r="M21" s="18"/>
      <c r="N21" s="18"/>
    </row>
    <row r="22" customFormat="false" ht="15" hidden="false" customHeight="false" outlineLevel="0" collapsed="false">
      <c r="A22" s="17" t="n">
        <v>18</v>
      </c>
      <c r="B22" s="18"/>
      <c r="C22" s="18"/>
      <c r="D22" s="18"/>
      <c r="E22" s="18"/>
      <c r="F22" s="18"/>
      <c r="G22" s="18"/>
      <c r="H22" s="17"/>
      <c r="I22" s="17"/>
      <c r="J22" s="19"/>
      <c r="K22" s="19"/>
      <c r="L22" s="19" t="str">
        <f aca="false">IF(AND(ISNUMBER(J22),ISNUMBER(K22)),J22-K22,"")</f>
        <v/>
      </c>
      <c r="M22" s="18"/>
      <c r="N22" s="18"/>
    </row>
    <row r="23" customFormat="false" ht="15" hidden="false" customHeight="false" outlineLevel="0" collapsed="false">
      <c r="A23" s="17" t="n">
        <v>19</v>
      </c>
      <c r="B23" s="18"/>
      <c r="C23" s="18"/>
      <c r="D23" s="18"/>
      <c r="E23" s="18"/>
      <c r="F23" s="18"/>
      <c r="G23" s="18"/>
      <c r="H23" s="17"/>
      <c r="I23" s="17"/>
      <c r="J23" s="19"/>
      <c r="K23" s="19"/>
      <c r="L23" s="19" t="str">
        <f aca="false">IF(AND(ISNUMBER(J23),ISNUMBER(K23)),J23-K23,"")</f>
        <v/>
      </c>
      <c r="M23" s="18"/>
      <c r="N23" s="18"/>
    </row>
    <row r="24" customFormat="false" ht="15" hidden="false" customHeight="false" outlineLevel="0" collapsed="false">
      <c r="A24" s="17" t="n">
        <v>20</v>
      </c>
      <c r="B24" s="18"/>
      <c r="C24" s="18"/>
      <c r="D24" s="18"/>
      <c r="E24" s="18"/>
      <c r="F24" s="18"/>
      <c r="G24" s="18"/>
      <c r="H24" s="17"/>
      <c r="I24" s="17"/>
      <c r="J24" s="19"/>
      <c r="K24" s="19"/>
      <c r="L24" s="19" t="str">
        <f aca="false">IF(AND(ISNUMBER(J24),ISNUMBER(K24)),J24-K24,"")</f>
        <v/>
      </c>
      <c r="M24" s="18"/>
      <c r="N24" s="18"/>
    </row>
    <row r="25" customFormat="false" ht="15" hidden="false" customHeight="false" outlineLevel="0" collapsed="false">
      <c r="A25" s="17" t="n">
        <v>21</v>
      </c>
      <c r="B25" s="18"/>
      <c r="C25" s="18"/>
      <c r="D25" s="18"/>
      <c r="E25" s="18"/>
      <c r="F25" s="18"/>
      <c r="G25" s="18"/>
      <c r="H25" s="17"/>
      <c r="I25" s="17"/>
      <c r="J25" s="19"/>
      <c r="K25" s="19"/>
      <c r="L25" s="19" t="str">
        <f aca="false">IF(AND(ISNUMBER(J25),ISNUMBER(K25)),J25-K25,"")</f>
        <v/>
      </c>
      <c r="M25" s="18"/>
      <c r="N25" s="18"/>
    </row>
    <row r="26" customFormat="false" ht="15" hidden="false" customHeight="false" outlineLevel="0" collapsed="false">
      <c r="A26" s="17" t="n">
        <v>22</v>
      </c>
      <c r="B26" s="18"/>
      <c r="C26" s="18"/>
      <c r="D26" s="18"/>
      <c r="E26" s="18"/>
      <c r="F26" s="18"/>
      <c r="G26" s="18"/>
      <c r="H26" s="17"/>
      <c r="I26" s="17"/>
      <c r="J26" s="19"/>
      <c r="K26" s="19"/>
      <c r="L26" s="19" t="str">
        <f aca="false">IF(AND(ISNUMBER(J26),ISNUMBER(K26)),J26-K26,"")</f>
        <v/>
      </c>
      <c r="M26" s="18"/>
      <c r="N26" s="18"/>
    </row>
    <row r="27" customFormat="false" ht="15" hidden="false" customHeight="false" outlineLevel="0" collapsed="false">
      <c r="A27" s="17" t="n">
        <v>23</v>
      </c>
      <c r="B27" s="18"/>
      <c r="C27" s="18"/>
      <c r="D27" s="18"/>
      <c r="E27" s="18"/>
      <c r="F27" s="18"/>
      <c r="G27" s="18"/>
      <c r="H27" s="17"/>
      <c r="I27" s="17"/>
      <c r="J27" s="19"/>
      <c r="K27" s="19"/>
      <c r="L27" s="19" t="str">
        <f aca="false">IF(AND(ISNUMBER(J27),ISNUMBER(K27)),J27-K27,"")</f>
        <v/>
      </c>
      <c r="M27" s="18"/>
      <c r="N27" s="18"/>
    </row>
    <row r="28" customFormat="false" ht="15" hidden="false" customHeight="false" outlineLevel="0" collapsed="false">
      <c r="A28" s="17" t="n">
        <v>24</v>
      </c>
      <c r="B28" s="18"/>
      <c r="C28" s="18"/>
      <c r="D28" s="18"/>
      <c r="E28" s="18"/>
      <c r="F28" s="18"/>
      <c r="G28" s="18"/>
      <c r="H28" s="17"/>
      <c r="I28" s="17"/>
      <c r="J28" s="19"/>
      <c r="K28" s="19"/>
      <c r="L28" s="19" t="str">
        <f aca="false">IF(AND(ISNUMBER(J28),ISNUMBER(K28)),J28-K28,"")</f>
        <v/>
      </c>
      <c r="M28" s="18"/>
      <c r="N28" s="18"/>
    </row>
    <row r="29" customFormat="false" ht="15" hidden="false" customHeight="false" outlineLevel="0" collapsed="false">
      <c r="A29" s="17" t="n">
        <v>25</v>
      </c>
      <c r="B29" s="18"/>
      <c r="C29" s="18"/>
      <c r="D29" s="18"/>
      <c r="E29" s="18"/>
      <c r="F29" s="18"/>
      <c r="G29" s="18"/>
      <c r="H29" s="17"/>
      <c r="I29" s="17"/>
      <c r="J29" s="19"/>
      <c r="K29" s="19"/>
      <c r="L29" s="19" t="str">
        <f aca="false">IF(AND(ISNUMBER(J29),ISNUMBER(K29)),J29-K29,"")</f>
        <v/>
      </c>
      <c r="M29" s="18"/>
      <c r="N29" s="18"/>
    </row>
    <row r="30" customFormat="false" ht="15" hidden="false" customHeight="false" outlineLevel="0" collapsed="false">
      <c r="A30" s="17" t="n">
        <v>26</v>
      </c>
      <c r="B30" s="18"/>
      <c r="C30" s="18"/>
      <c r="D30" s="18"/>
      <c r="E30" s="18"/>
      <c r="F30" s="18"/>
      <c r="G30" s="18"/>
      <c r="H30" s="17"/>
      <c r="I30" s="17"/>
      <c r="J30" s="19"/>
      <c r="K30" s="19"/>
      <c r="L30" s="19" t="str">
        <f aca="false">IF(AND(ISNUMBER(J30),ISNUMBER(K30)),J30-K30,"")</f>
        <v/>
      </c>
      <c r="M30" s="18"/>
      <c r="N30" s="18"/>
    </row>
  </sheetData>
  <mergeCells count="2">
    <mergeCell ref="A1:N1"/>
    <mergeCell ref="A2:N2"/>
  </mergeCells>
  <dataValidations count="2">
    <dataValidation allowBlank="true" errorStyle="stop" operator="between" showDropDown="false" showErrorMessage="false" showInputMessage="false" sqref="E5:E50" type="list">
      <formula1>"Inquiry,Deposit Paid,Confirmed,Paid in Full,Cancelled,Waitlist"</formula1>
      <formula2>0</formula2>
    </dataValidation>
    <dataValidation allowBlank="true" errorStyle="stop" operator="between" showDropDown="false" showErrorMessage="false" showInputMessage="false" sqref="F5:F50" type="list">
      <formula1>"Private,Shared,Triple,Tent,Glamping,Dorm"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96815"/>
    <pageSetUpPr fitToPage="false"/>
  </sheetPr>
  <dimension ref="A1:F4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34"/>
    <col collapsed="false" customWidth="true" hidden="false" outlineLevel="0" max="3" min="3" style="0" width="16"/>
    <col collapsed="false" customWidth="true" hidden="false" outlineLevel="0" max="4" min="4" style="0" width="10"/>
    <col collapsed="false" customWidth="true" hidden="false" outlineLevel="0" max="5" min="5" style="0" width="14"/>
    <col collapsed="false" customWidth="true" hidden="false" outlineLevel="0" max="6" min="6" style="0" width="28"/>
  </cols>
  <sheetData>
    <row r="1" customFormat="false" ht="39.75" hidden="false" customHeight="true" outlineLevel="0" collapsed="false">
      <c r="A1" s="14" t="s">
        <v>70</v>
      </c>
      <c r="B1" s="14"/>
      <c r="C1" s="14"/>
      <c r="D1" s="14"/>
      <c r="E1" s="14"/>
      <c r="F1" s="14"/>
    </row>
    <row r="3" customFormat="false" ht="24" hidden="false" customHeight="true" outlineLevel="0" collapsed="false">
      <c r="A3" s="3" t="s">
        <v>71</v>
      </c>
      <c r="B3" s="3"/>
      <c r="C3" s="3"/>
      <c r="D3" s="3"/>
      <c r="E3" s="3"/>
      <c r="F3" s="3"/>
    </row>
    <row r="4" customFormat="false" ht="25.5" hidden="false" customHeight="true" outlineLevel="0" collapsed="false">
      <c r="A4" s="20" t="s">
        <v>72</v>
      </c>
      <c r="B4" s="20" t="s">
        <v>73</v>
      </c>
      <c r="C4" s="20" t="s">
        <v>74</v>
      </c>
      <c r="D4" s="20" t="s">
        <v>75</v>
      </c>
      <c r="E4" s="20" t="s">
        <v>76</v>
      </c>
      <c r="F4" s="20" t="s">
        <v>77</v>
      </c>
    </row>
    <row r="5" customFormat="false" ht="15" hidden="false" customHeight="false" outlineLevel="0" collapsed="false">
      <c r="A5" s="18" t="s">
        <v>78</v>
      </c>
      <c r="B5" s="18" t="s">
        <v>79</v>
      </c>
      <c r="C5" s="19" t="n">
        <v>5000</v>
      </c>
      <c r="D5" s="17" t="s">
        <v>80</v>
      </c>
      <c r="E5" s="17" t="s">
        <v>81</v>
      </c>
      <c r="F5" s="18" t="s">
        <v>82</v>
      </c>
    </row>
    <row r="6" customFormat="false" ht="15" hidden="false" customHeight="false" outlineLevel="0" collapsed="false">
      <c r="A6" s="18" t="s">
        <v>78</v>
      </c>
      <c r="B6" s="18" t="s">
        <v>83</v>
      </c>
      <c r="C6" s="19" t="n">
        <v>500</v>
      </c>
      <c r="D6" s="17" t="s">
        <v>80</v>
      </c>
      <c r="E6" s="17" t="s">
        <v>84</v>
      </c>
      <c r="F6" s="18"/>
    </row>
    <row r="7" customFormat="false" ht="15" hidden="false" customHeight="false" outlineLevel="0" collapsed="false">
      <c r="A7" s="18" t="s">
        <v>85</v>
      </c>
      <c r="B7" s="18" t="s">
        <v>86</v>
      </c>
      <c r="C7" s="19" t="n">
        <v>2000</v>
      </c>
      <c r="D7" s="17" t="s">
        <v>80</v>
      </c>
      <c r="E7" s="17" t="s">
        <v>54</v>
      </c>
      <c r="F7" s="18"/>
    </row>
    <row r="8" customFormat="false" ht="15" hidden="false" customHeight="false" outlineLevel="0" collapsed="false">
      <c r="A8" s="18" t="s">
        <v>85</v>
      </c>
      <c r="B8" s="18" t="s">
        <v>87</v>
      </c>
      <c r="C8" s="19" t="n">
        <v>800</v>
      </c>
      <c r="D8" s="17" t="s">
        <v>80</v>
      </c>
      <c r="E8" s="17" t="s">
        <v>88</v>
      </c>
      <c r="F8" s="18"/>
    </row>
    <row r="9" customFormat="false" ht="15" hidden="false" customHeight="false" outlineLevel="0" collapsed="false">
      <c r="A9" s="18" t="s">
        <v>89</v>
      </c>
      <c r="B9" s="18" t="s">
        <v>90</v>
      </c>
      <c r="C9" s="19" t="n">
        <v>300</v>
      </c>
      <c r="D9" s="17" t="s">
        <v>91</v>
      </c>
      <c r="E9" s="17" t="s">
        <v>92</v>
      </c>
      <c r="F9" s="18" t="s">
        <v>93</v>
      </c>
    </row>
    <row r="10" customFormat="false" ht="15" hidden="false" customHeight="false" outlineLevel="0" collapsed="false">
      <c r="A10" s="18" t="s">
        <v>89</v>
      </c>
      <c r="B10" s="18" t="s">
        <v>94</v>
      </c>
      <c r="C10" s="19" t="n">
        <v>200</v>
      </c>
      <c r="D10" s="17" t="s">
        <v>91</v>
      </c>
      <c r="E10" s="17" t="s">
        <v>95</v>
      </c>
      <c r="F10" s="18"/>
    </row>
    <row r="11" customFormat="false" ht="15" hidden="false" customHeight="false" outlineLevel="0" collapsed="false">
      <c r="A11" s="18" t="s">
        <v>96</v>
      </c>
      <c r="B11" s="18" t="s">
        <v>97</v>
      </c>
      <c r="C11" s="19" t="n">
        <v>600</v>
      </c>
      <c r="D11" s="17" t="s">
        <v>80</v>
      </c>
      <c r="E11" s="17" t="s">
        <v>98</v>
      </c>
      <c r="F11" s="18"/>
    </row>
    <row r="12" customFormat="false" ht="15" hidden="false" customHeight="false" outlineLevel="0" collapsed="false">
      <c r="A12" s="18" t="s">
        <v>99</v>
      </c>
      <c r="B12" s="18" t="s">
        <v>100</v>
      </c>
      <c r="C12" s="19" t="n">
        <v>250</v>
      </c>
      <c r="D12" s="17" t="s">
        <v>80</v>
      </c>
      <c r="E12" s="17" t="s">
        <v>84</v>
      </c>
      <c r="F12" s="18"/>
    </row>
    <row r="13" customFormat="false" ht="15" hidden="false" customHeight="false" outlineLevel="0" collapsed="false">
      <c r="A13" s="18" t="s">
        <v>99</v>
      </c>
      <c r="B13" s="18" t="s">
        <v>101</v>
      </c>
      <c r="C13" s="19" t="n">
        <v>100</v>
      </c>
      <c r="D13" s="17" t="s">
        <v>91</v>
      </c>
      <c r="E13" s="17" t="s">
        <v>92</v>
      </c>
      <c r="F13" s="18" t="s">
        <v>102</v>
      </c>
    </row>
    <row r="14" customFormat="false" ht="15" hidden="false" customHeight="false" outlineLevel="0" collapsed="false">
      <c r="A14" s="21"/>
      <c r="B14" s="21"/>
      <c r="C14" s="22"/>
      <c r="D14" s="21"/>
      <c r="E14" s="21"/>
      <c r="F14" s="21"/>
    </row>
    <row r="15" customFormat="false" ht="15" hidden="false" customHeight="false" outlineLevel="0" collapsed="false">
      <c r="A15" s="21"/>
      <c r="B15" s="21"/>
      <c r="C15" s="22"/>
      <c r="D15" s="21"/>
      <c r="E15" s="21"/>
      <c r="F15" s="21"/>
    </row>
    <row r="16" customFormat="false" ht="15" hidden="false" customHeight="false" outlineLevel="0" collapsed="false">
      <c r="A16" s="21"/>
      <c r="B16" s="21"/>
      <c r="C16" s="22"/>
      <c r="D16" s="21"/>
      <c r="E16" s="21"/>
      <c r="F16" s="21"/>
    </row>
    <row r="17" customFormat="false" ht="15" hidden="false" customHeight="false" outlineLevel="0" collapsed="false">
      <c r="A17" s="21"/>
      <c r="B17" s="21"/>
      <c r="C17" s="22"/>
      <c r="D17" s="21"/>
      <c r="E17" s="21"/>
      <c r="F17" s="21"/>
    </row>
    <row r="18" customFormat="false" ht="15" hidden="false" customHeight="false" outlineLevel="0" collapsed="false">
      <c r="A18" s="21"/>
      <c r="B18" s="21"/>
      <c r="C18" s="22"/>
      <c r="D18" s="21"/>
      <c r="E18" s="21"/>
      <c r="F18" s="21"/>
    </row>
    <row r="19" customFormat="false" ht="15" hidden="false" customHeight="false" outlineLevel="0" collapsed="false">
      <c r="A19" s="21"/>
      <c r="B19" s="21"/>
      <c r="C19" s="22"/>
      <c r="D19" s="21"/>
      <c r="E19" s="21"/>
      <c r="F19" s="21"/>
    </row>
    <row r="20" customFormat="false" ht="15" hidden="false" customHeight="false" outlineLevel="0" collapsed="false">
      <c r="B20" s="23" t="s">
        <v>103</v>
      </c>
      <c r="C20" s="24" t="n">
        <f aca="false">SUM(C5:C19)</f>
        <v>9750</v>
      </c>
    </row>
    <row r="22" customFormat="false" ht="24" hidden="false" customHeight="true" outlineLevel="0" collapsed="false">
      <c r="A22" s="3" t="s">
        <v>104</v>
      </c>
      <c r="B22" s="3"/>
      <c r="C22" s="3"/>
      <c r="D22" s="3"/>
      <c r="E22" s="3"/>
      <c r="F22" s="3"/>
    </row>
    <row r="23" customFormat="false" ht="25.5" hidden="false" customHeight="true" outlineLevel="0" collapsed="false">
      <c r="A23" s="20" t="s">
        <v>72</v>
      </c>
      <c r="B23" s="20" t="s">
        <v>105</v>
      </c>
      <c r="C23" s="20" t="s">
        <v>106</v>
      </c>
      <c r="D23" s="20"/>
      <c r="E23" s="20"/>
      <c r="F23" s="20" t="s">
        <v>77</v>
      </c>
    </row>
    <row r="24" customFormat="false" ht="15" hidden="false" customHeight="false" outlineLevel="0" collapsed="false">
      <c r="A24" s="18" t="s">
        <v>107</v>
      </c>
      <c r="B24" s="18" t="s">
        <v>108</v>
      </c>
      <c r="C24" s="19" t="n">
        <v>180</v>
      </c>
      <c r="D24" s="17"/>
      <c r="E24" s="17"/>
      <c r="F24" s="18" t="s">
        <v>109</v>
      </c>
    </row>
    <row r="25" customFormat="false" ht="15" hidden="false" customHeight="false" outlineLevel="0" collapsed="false">
      <c r="A25" s="18" t="s">
        <v>110</v>
      </c>
      <c r="B25" s="18" t="s">
        <v>111</v>
      </c>
      <c r="C25" s="19" t="n">
        <v>40</v>
      </c>
      <c r="D25" s="17"/>
      <c r="E25" s="17"/>
      <c r="F25" s="18"/>
    </row>
    <row r="26" customFormat="false" ht="15" hidden="false" customHeight="false" outlineLevel="0" collapsed="false">
      <c r="A26" s="18" t="s">
        <v>112</v>
      </c>
      <c r="B26" s="18" t="s">
        <v>113</v>
      </c>
      <c r="C26" s="19" t="n">
        <v>25</v>
      </c>
      <c r="D26" s="17"/>
      <c r="E26" s="17"/>
      <c r="F26" s="18"/>
    </row>
    <row r="27" customFormat="false" ht="15" hidden="false" customHeight="false" outlineLevel="0" collapsed="false">
      <c r="A27" s="18" t="s">
        <v>114</v>
      </c>
      <c r="B27" s="18" t="s">
        <v>115</v>
      </c>
      <c r="C27" s="19" t="n">
        <v>60</v>
      </c>
      <c r="D27" s="17"/>
      <c r="E27" s="17"/>
      <c r="F27" s="18" t="s">
        <v>116</v>
      </c>
    </row>
    <row r="28" customFormat="false" ht="15" hidden="false" customHeight="false" outlineLevel="0" collapsed="false">
      <c r="B28" s="23" t="s">
        <v>117</v>
      </c>
      <c r="C28" s="24" t="n">
        <f aca="false">SUM(C24:C27)</f>
        <v>305</v>
      </c>
    </row>
    <row r="30" customFormat="false" ht="24" hidden="false" customHeight="true" outlineLevel="0" collapsed="false">
      <c r="A30" s="3" t="s">
        <v>118</v>
      </c>
      <c r="B30" s="3"/>
      <c r="C30" s="3"/>
      <c r="D30" s="3"/>
      <c r="E30" s="3"/>
      <c r="F30" s="3"/>
    </row>
    <row r="31" customFormat="false" ht="15" hidden="false" customHeight="false" outlineLevel="0" collapsed="false">
      <c r="B31" s="23" t="s">
        <v>119</v>
      </c>
      <c r="C31" s="25" t="n">
        <f aca="false">SUM(Roster!K5:K50)</f>
        <v>2300</v>
      </c>
    </row>
    <row r="32" customFormat="false" ht="15" hidden="false" customHeight="false" outlineLevel="0" collapsed="false">
      <c r="B32" s="26" t="s">
        <v>120</v>
      </c>
      <c r="C32" s="22" t="n">
        <f aca="false">SUM(Roster!J5:J50)</f>
        <v>5100</v>
      </c>
    </row>
    <row r="33" customFormat="false" ht="15" hidden="false" customHeight="false" outlineLevel="0" collapsed="false">
      <c r="B33" s="26" t="s">
        <v>121</v>
      </c>
      <c r="C33" s="22" t="n">
        <f aca="false">C32-C31</f>
        <v>2800</v>
      </c>
    </row>
    <row r="35" customFormat="false" ht="24" hidden="false" customHeight="true" outlineLevel="0" collapsed="false">
      <c r="A35" s="3" t="s">
        <v>122</v>
      </c>
      <c r="B35" s="3"/>
      <c r="C35" s="3"/>
      <c r="D35" s="3"/>
      <c r="E35" s="3"/>
      <c r="F35" s="3"/>
    </row>
    <row r="36" customFormat="false" ht="15" hidden="false" customHeight="false" outlineLevel="0" collapsed="false">
      <c r="B36" s="26" t="s">
        <v>123</v>
      </c>
      <c r="C36" s="22" t="n">
        <f aca="false">IFERROR(AVERAGEIF(Roster!J5:J50,"&gt;0"),0)</f>
        <v>1700</v>
      </c>
    </row>
    <row r="37" customFormat="false" ht="15" hidden="false" customHeight="false" outlineLevel="0" collapsed="false">
      <c r="B37" s="26" t="s">
        <v>124</v>
      </c>
      <c r="C37" s="22" t="n">
        <f aca="false">C28</f>
        <v>305</v>
      </c>
    </row>
    <row r="38" customFormat="false" ht="15" hidden="false" customHeight="false" outlineLevel="0" collapsed="false">
      <c r="B38" s="23" t="s">
        <v>125</v>
      </c>
      <c r="C38" s="27" t="n">
        <f aca="false">C36-C37</f>
        <v>1395</v>
      </c>
    </row>
    <row r="39" customFormat="false" ht="17.35" hidden="false" customHeight="false" outlineLevel="0" collapsed="false">
      <c r="B39" s="23" t="s">
        <v>126</v>
      </c>
      <c r="C39" s="28" t="n">
        <f aca="false">IFERROR(IF(C38&lt;=0,"-",ROUNDUP(C20/C38,0)),"-")</f>
        <v>7</v>
      </c>
    </row>
    <row r="40" customFormat="false" ht="15" hidden="false" customHeight="false" outlineLevel="0" collapsed="false">
      <c r="B40" s="23" t="s">
        <v>127</v>
      </c>
      <c r="C40" s="25" t="n">
        <f aca="false">C31-C20-(C37*Dashboard!C10)</f>
        <v>-8060</v>
      </c>
    </row>
  </sheetData>
  <mergeCells count="5">
    <mergeCell ref="A1:F1"/>
    <mergeCell ref="A3:F3"/>
    <mergeCell ref="A22:F22"/>
    <mergeCell ref="A30:F30"/>
    <mergeCell ref="A35:F3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A8B7E"/>
    <pageSetUpPr fitToPage="false"/>
  </sheetPr>
  <dimension ref="A1:E6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30"/>
    <col collapsed="false" customWidth="true" hidden="false" outlineLevel="0" max="3" min="3" style="0" width="20"/>
    <col collapsed="false" customWidth="true" hidden="false" outlineLevel="0" max="4" min="4" style="0" width="22"/>
    <col collapsed="false" customWidth="true" hidden="false" outlineLevel="0" max="5" min="5" style="0" width="30"/>
  </cols>
  <sheetData>
    <row r="1" customFormat="false" ht="39.75" hidden="false" customHeight="true" outlineLevel="0" collapsed="false">
      <c r="A1" s="14" t="s">
        <v>128</v>
      </c>
      <c r="B1" s="14"/>
      <c r="C1" s="14"/>
      <c r="D1" s="14"/>
      <c r="E1" s="14"/>
    </row>
    <row r="2" customFormat="false" ht="21.75" hidden="false" customHeight="true" outlineLevel="0" collapsed="false">
      <c r="A2" s="15" t="s">
        <v>129</v>
      </c>
      <c r="B2" s="15"/>
      <c r="C2" s="15"/>
      <c r="D2" s="15"/>
      <c r="E2" s="15"/>
    </row>
    <row r="4" customFormat="false" ht="27.75" hidden="false" customHeight="true" outlineLevel="0" collapsed="false">
      <c r="A4" s="29" t="s">
        <v>130</v>
      </c>
      <c r="B4" s="29"/>
      <c r="C4" s="29"/>
      <c r="D4" s="29"/>
      <c r="E4" s="29"/>
    </row>
    <row r="5" customFormat="false" ht="24" hidden="false" customHeight="true" outlineLevel="0" collapsed="false">
      <c r="A5" s="20" t="s">
        <v>131</v>
      </c>
      <c r="B5" s="20" t="s">
        <v>132</v>
      </c>
      <c r="C5" s="20" t="s">
        <v>133</v>
      </c>
      <c r="D5" s="20" t="s">
        <v>134</v>
      </c>
      <c r="E5" s="20" t="s">
        <v>77</v>
      </c>
    </row>
    <row r="6" customFormat="false" ht="15" hidden="false" customHeight="false" outlineLevel="0" collapsed="false">
      <c r="A6" s="17" t="s">
        <v>135</v>
      </c>
      <c r="B6" s="18" t="s">
        <v>136</v>
      </c>
      <c r="C6" s="18" t="s">
        <v>137</v>
      </c>
      <c r="D6" s="18" t="s">
        <v>138</v>
      </c>
      <c r="E6" s="18" t="s">
        <v>139</v>
      </c>
    </row>
    <row r="7" customFormat="false" ht="15" hidden="false" customHeight="false" outlineLevel="0" collapsed="false">
      <c r="A7" s="17" t="s">
        <v>140</v>
      </c>
      <c r="B7" s="18" t="s">
        <v>141</v>
      </c>
      <c r="C7" s="18" t="s">
        <v>142</v>
      </c>
      <c r="D7" s="18" t="s">
        <v>143</v>
      </c>
      <c r="E7" s="18" t="s">
        <v>144</v>
      </c>
    </row>
    <row r="8" customFormat="false" ht="15" hidden="false" customHeight="false" outlineLevel="0" collapsed="false">
      <c r="A8" s="17" t="s">
        <v>145</v>
      </c>
      <c r="B8" s="18" t="s">
        <v>146</v>
      </c>
      <c r="C8" s="18" t="s">
        <v>137</v>
      </c>
      <c r="D8" s="18" t="s">
        <v>147</v>
      </c>
      <c r="E8" s="18" t="s">
        <v>148</v>
      </c>
    </row>
    <row r="9" customFormat="false" ht="15" hidden="false" customHeight="false" outlineLevel="0" collapsed="false">
      <c r="A9" s="17" t="s">
        <v>149</v>
      </c>
      <c r="B9" s="18" t="s">
        <v>150</v>
      </c>
      <c r="C9" s="18" t="s">
        <v>137</v>
      </c>
      <c r="D9" s="18" t="s">
        <v>138</v>
      </c>
      <c r="E9" s="18" t="s">
        <v>151</v>
      </c>
    </row>
    <row r="10" customFormat="false" ht="15" hidden="false" customHeight="false" outlineLevel="0" collapsed="false">
      <c r="A10" s="17" t="s">
        <v>152</v>
      </c>
      <c r="B10" s="18" t="s">
        <v>153</v>
      </c>
      <c r="C10" s="18" t="s">
        <v>142</v>
      </c>
      <c r="D10" s="18" t="s">
        <v>143</v>
      </c>
      <c r="E10" s="18"/>
    </row>
    <row r="11" customFormat="false" ht="15" hidden="false" customHeight="false" outlineLevel="0" collapsed="false">
      <c r="A11" s="17" t="s">
        <v>154</v>
      </c>
      <c r="B11" s="18" t="s">
        <v>155</v>
      </c>
      <c r="C11" s="18"/>
      <c r="D11" s="18"/>
      <c r="E11" s="18" t="s">
        <v>156</v>
      </c>
    </row>
    <row r="12" customFormat="false" ht="15" hidden="false" customHeight="false" outlineLevel="0" collapsed="false">
      <c r="A12" s="17" t="s">
        <v>157</v>
      </c>
      <c r="B12" s="18" t="s">
        <v>158</v>
      </c>
      <c r="C12" s="18" t="s">
        <v>159</v>
      </c>
      <c r="D12" s="18" t="s">
        <v>147</v>
      </c>
      <c r="E12" s="18" t="s">
        <v>160</v>
      </c>
    </row>
    <row r="13" customFormat="false" ht="15" hidden="false" customHeight="false" outlineLevel="0" collapsed="false">
      <c r="A13" s="17" t="s">
        <v>161</v>
      </c>
      <c r="B13" s="18" t="s">
        <v>162</v>
      </c>
      <c r="C13" s="18" t="s">
        <v>142</v>
      </c>
      <c r="D13" s="18" t="s">
        <v>143</v>
      </c>
      <c r="E13" s="18"/>
    </row>
    <row r="14" customFormat="false" ht="15" hidden="false" customHeight="false" outlineLevel="0" collapsed="false">
      <c r="A14" s="17" t="s">
        <v>163</v>
      </c>
      <c r="B14" s="18" t="s">
        <v>164</v>
      </c>
      <c r="C14" s="18" t="s">
        <v>137</v>
      </c>
      <c r="D14" s="18" t="s">
        <v>165</v>
      </c>
      <c r="E14" s="18" t="s">
        <v>166</v>
      </c>
    </row>
    <row r="16" customFormat="false" ht="27.75" hidden="false" customHeight="true" outlineLevel="0" collapsed="false">
      <c r="A16" s="29" t="s">
        <v>167</v>
      </c>
      <c r="B16" s="29"/>
      <c r="C16" s="29"/>
      <c r="D16" s="29"/>
      <c r="E16" s="29"/>
    </row>
    <row r="17" customFormat="false" ht="24" hidden="false" customHeight="true" outlineLevel="0" collapsed="false">
      <c r="A17" s="20" t="s">
        <v>131</v>
      </c>
      <c r="B17" s="20" t="s">
        <v>132</v>
      </c>
      <c r="C17" s="20" t="s">
        <v>133</v>
      </c>
      <c r="D17" s="20" t="s">
        <v>134</v>
      </c>
      <c r="E17" s="20" t="s">
        <v>77</v>
      </c>
    </row>
    <row r="18" customFormat="false" ht="15" hidden="false" customHeight="false" outlineLevel="0" collapsed="false">
      <c r="A18" s="17"/>
      <c r="B18" s="18"/>
      <c r="C18" s="18"/>
      <c r="D18" s="18"/>
      <c r="E18" s="18"/>
    </row>
    <row r="19" customFormat="false" ht="15" hidden="false" customHeight="false" outlineLevel="0" collapsed="false">
      <c r="A19" s="17"/>
      <c r="B19" s="18"/>
      <c r="C19" s="18"/>
      <c r="D19" s="18"/>
      <c r="E19" s="18"/>
    </row>
    <row r="20" customFormat="false" ht="15" hidden="false" customHeight="false" outlineLevel="0" collapsed="false">
      <c r="A20" s="17"/>
      <c r="B20" s="18"/>
      <c r="C20" s="18"/>
      <c r="D20" s="18"/>
      <c r="E20" s="18"/>
    </row>
    <row r="21" customFormat="false" ht="15" hidden="false" customHeight="false" outlineLevel="0" collapsed="false">
      <c r="A21" s="17"/>
      <c r="B21" s="18"/>
      <c r="C21" s="18"/>
      <c r="D21" s="18"/>
      <c r="E21" s="18"/>
    </row>
    <row r="22" customFormat="false" ht="15" hidden="false" customHeight="false" outlineLevel="0" collapsed="false">
      <c r="A22" s="17"/>
      <c r="B22" s="18"/>
      <c r="C22" s="18"/>
      <c r="D22" s="18"/>
      <c r="E22" s="18"/>
    </row>
    <row r="23" customFormat="false" ht="15" hidden="false" customHeight="false" outlineLevel="0" collapsed="false">
      <c r="A23" s="17"/>
      <c r="B23" s="18"/>
      <c r="C23" s="18"/>
      <c r="D23" s="18"/>
      <c r="E23" s="18"/>
    </row>
    <row r="24" customFormat="false" ht="15" hidden="false" customHeight="false" outlineLevel="0" collapsed="false">
      <c r="A24" s="17"/>
      <c r="B24" s="18"/>
      <c r="C24" s="18"/>
      <c r="D24" s="18"/>
      <c r="E24" s="18"/>
    </row>
    <row r="25" customFormat="false" ht="15" hidden="false" customHeight="false" outlineLevel="0" collapsed="false">
      <c r="A25" s="17"/>
      <c r="B25" s="18"/>
      <c r="C25" s="18"/>
      <c r="D25" s="18"/>
      <c r="E25" s="18"/>
    </row>
    <row r="26" customFormat="false" ht="15" hidden="false" customHeight="false" outlineLevel="0" collapsed="false">
      <c r="A26" s="17"/>
      <c r="B26" s="18"/>
      <c r="C26" s="18"/>
      <c r="D26" s="18"/>
      <c r="E26" s="18"/>
    </row>
    <row r="28" customFormat="false" ht="27.75" hidden="false" customHeight="true" outlineLevel="0" collapsed="false">
      <c r="A28" s="29" t="s">
        <v>168</v>
      </c>
      <c r="B28" s="29"/>
      <c r="C28" s="29"/>
      <c r="D28" s="29"/>
      <c r="E28" s="29"/>
    </row>
    <row r="29" customFormat="false" ht="24" hidden="false" customHeight="true" outlineLevel="0" collapsed="false">
      <c r="A29" s="20" t="s">
        <v>131</v>
      </c>
      <c r="B29" s="20" t="s">
        <v>132</v>
      </c>
      <c r="C29" s="20" t="s">
        <v>133</v>
      </c>
      <c r="D29" s="20" t="s">
        <v>134</v>
      </c>
      <c r="E29" s="20" t="s">
        <v>77</v>
      </c>
    </row>
    <row r="30" customFormat="false" ht="15" hidden="false" customHeight="false" outlineLevel="0" collapsed="false">
      <c r="A30" s="17"/>
      <c r="B30" s="18"/>
      <c r="C30" s="18"/>
      <c r="D30" s="18"/>
      <c r="E30" s="18"/>
    </row>
    <row r="31" customFormat="false" ht="15" hidden="false" customHeight="false" outlineLevel="0" collapsed="false">
      <c r="A31" s="17"/>
      <c r="B31" s="18"/>
      <c r="C31" s="18"/>
      <c r="D31" s="18"/>
      <c r="E31" s="18"/>
    </row>
    <row r="32" customFormat="false" ht="15" hidden="false" customHeight="false" outlineLevel="0" collapsed="false">
      <c r="A32" s="17"/>
      <c r="B32" s="18"/>
      <c r="C32" s="18"/>
      <c r="D32" s="18"/>
      <c r="E32" s="18"/>
    </row>
    <row r="33" customFormat="false" ht="15" hidden="false" customHeight="false" outlineLevel="0" collapsed="false">
      <c r="A33" s="17"/>
      <c r="B33" s="18"/>
      <c r="C33" s="18"/>
      <c r="D33" s="18"/>
      <c r="E33" s="18"/>
    </row>
    <row r="34" customFormat="false" ht="15" hidden="false" customHeight="false" outlineLevel="0" collapsed="false">
      <c r="A34" s="17"/>
      <c r="B34" s="18"/>
      <c r="C34" s="18"/>
      <c r="D34" s="18"/>
      <c r="E34" s="18"/>
    </row>
    <row r="35" customFormat="false" ht="15" hidden="false" customHeight="false" outlineLevel="0" collapsed="false">
      <c r="A35" s="17"/>
      <c r="B35" s="18"/>
      <c r="C35" s="18"/>
      <c r="D35" s="18"/>
      <c r="E35" s="18"/>
    </row>
    <row r="36" customFormat="false" ht="15" hidden="false" customHeight="false" outlineLevel="0" collapsed="false">
      <c r="A36" s="17"/>
      <c r="B36" s="18"/>
      <c r="C36" s="18"/>
      <c r="D36" s="18"/>
      <c r="E36" s="18"/>
    </row>
    <row r="37" customFormat="false" ht="15" hidden="false" customHeight="false" outlineLevel="0" collapsed="false">
      <c r="A37" s="17"/>
      <c r="B37" s="18"/>
      <c r="C37" s="18"/>
      <c r="D37" s="18"/>
      <c r="E37" s="18"/>
    </row>
    <row r="38" customFormat="false" ht="15" hidden="false" customHeight="false" outlineLevel="0" collapsed="false">
      <c r="A38" s="17"/>
      <c r="B38" s="18"/>
      <c r="C38" s="18"/>
      <c r="D38" s="18"/>
      <c r="E38" s="18"/>
    </row>
    <row r="40" customFormat="false" ht="27.75" hidden="false" customHeight="true" outlineLevel="0" collapsed="false">
      <c r="A40" s="29" t="s">
        <v>169</v>
      </c>
      <c r="B40" s="29"/>
      <c r="C40" s="29"/>
      <c r="D40" s="29"/>
      <c r="E40" s="29"/>
    </row>
    <row r="41" customFormat="false" ht="24" hidden="false" customHeight="true" outlineLevel="0" collapsed="false">
      <c r="A41" s="20" t="s">
        <v>131</v>
      </c>
      <c r="B41" s="20" t="s">
        <v>132</v>
      </c>
      <c r="C41" s="20" t="s">
        <v>133</v>
      </c>
      <c r="D41" s="20" t="s">
        <v>134</v>
      </c>
      <c r="E41" s="20" t="s">
        <v>77</v>
      </c>
    </row>
    <row r="42" customFormat="false" ht="15" hidden="false" customHeight="false" outlineLevel="0" collapsed="false">
      <c r="A42" s="17"/>
      <c r="B42" s="18"/>
      <c r="C42" s="18"/>
      <c r="D42" s="18"/>
      <c r="E42" s="18"/>
    </row>
    <row r="43" customFormat="false" ht="15" hidden="false" customHeight="false" outlineLevel="0" collapsed="false">
      <c r="A43" s="17"/>
      <c r="B43" s="18"/>
      <c r="C43" s="18"/>
      <c r="D43" s="18"/>
      <c r="E43" s="18"/>
    </row>
    <row r="44" customFormat="false" ht="15" hidden="false" customHeight="false" outlineLevel="0" collapsed="false">
      <c r="A44" s="17"/>
      <c r="B44" s="18"/>
      <c r="C44" s="18"/>
      <c r="D44" s="18"/>
      <c r="E44" s="18"/>
    </row>
    <row r="45" customFormat="false" ht="15" hidden="false" customHeight="false" outlineLevel="0" collapsed="false">
      <c r="A45" s="17"/>
      <c r="B45" s="18"/>
      <c r="C45" s="18"/>
      <c r="D45" s="18"/>
      <c r="E45" s="18"/>
    </row>
    <row r="46" customFormat="false" ht="15" hidden="false" customHeight="false" outlineLevel="0" collapsed="false">
      <c r="A46" s="17"/>
      <c r="B46" s="18"/>
      <c r="C46" s="18"/>
      <c r="D46" s="18"/>
      <c r="E46" s="18"/>
    </row>
    <row r="47" customFormat="false" ht="15" hidden="false" customHeight="false" outlineLevel="0" collapsed="false">
      <c r="A47" s="17"/>
      <c r="B47" s="18"/>
      <c r="C47" s="18"/>
      <c r="D47" s="18"/>
      <c r="E47" s="18"/>
    </row>
    <row r="48" customFormat="false" ht="15" hidden="false" customHeight="false" outlineLevel="0" collapsed="false">
      <c r="A48" s="17"/>
      <c r="B48" s="18"/>
      <c r="C48" s="18"/>
      <c r="D48" s="18"/>
      <c r="E48" s="18"/>
    </row>
    <row r="49" customFormat="false" ht="15" hidden="false" customHeight="false" outlineLevel="0" collapsed="false">
      <c r="A49" s="17"/>
      <c r="B49" s="18"/>
      <c r="C49" s="18"/>
      <c r="D49" s="18"/>
      <c r="E49" s="18"/>
    </row>
    <row r="50" customFormat="false" ht="15" hidden="false" customHeight="false" outlineLevel="0" collapsed="false">
      <c r="A50" s="17"/>
      <c r="B50" s="18"/>
      <c r="C50" s="18"/>
      <c r="D50" s="18"/>
      <c r="E50" s="18"/>
    </row>
    <row r="52" customFormat="false" ht="27.75" hidden="false" customHeight="true" outlineLevel="0" collapsed="false">
      <c r="A52" s="29" t="s">
        <v>170</v>
      </c>
      <c r="B52" s="29"/>
      <c r="C52" s="29"/>
      <c r="D52" s="29"/>
      <c r="E52" s="29"/>
    </row>
    <row r="53" customFormat="false" ht="24" hidden="false" customHeight="true" outlineLevel="0" collapsed="false">
      <c r="A53" s="20" t="s">
        <v>131</v>
      </c>
      <c r="B53" s="20" t="s">
        <v>132</v>
      </c>
      <c r="C53" s="20" t="s">
        <v>133</v>
      </c>
      <c r="D53" s="20" t="s">
        <v>134</v>
      </c>
      <c r="E53" s="20" t="s">
        <v>77</v>
      </c>
    </row>
    <row r="54" customFormat="false" ht="15" hidden="false" customHeight="false" outlineLevel="0" collapsed="false">
      <c r="A54" s="17"/>
      <c r="B54" s="18"/>
      <c r="C54" s="18"/>
      <c r="D54" s="18"/>
      <c r="E54" s="18"/>
    </row>
    <row r="55" customFormat="false" ht="15" hidden="false" customHeight="false" outlineLevel="0" collapsed="false">
      <c r="A55" s="17"/>
      <c r="B55" s="18"/>
      <c r="C55" s="18"/>
      <c r="D55" s="18"/>
      <c r="E55" s="18"/>
    </row>
    <row r="56" customFormat="false" ht="15" hidden="false" customHeight="false" outlineLevel="0" collapsed="false">
      <c r="A56" s="17"/>
      <c r="B56" s="18"/>
      <c r="C56" s="18"/>
      <c r="D56" s="18"/>
      <c r="E56" s="18"/>
    </row>
    <row r="57" customFormat="false" ht="15" hidden="false" customHeight="false" outlineLevel="0" collapsed="false">
      <c r="A57" s="17"/>
      <c r="B57" s="18"/>
      <c r="C57" s="18"/>
      <c r="D57" s="18"/>
      <c r="E57" s="18"/>
    </row>
    <row r="58" customFormat="false" ht="15" hidden="false" customHeight="false" outlineLevel="0" collapsed="false">
      <c r="A58" s="17"/>
      <c r="B58" s="18"/>
      <c r="C58" s="18"/>
      <c r="D58" s="18"/>
      <c r="E58" s="18"/>
    </row>
    <row r="59" customFormat="false" ht="15" hidden="false" customHeight="false" outlineLevel="0" collapsed="false">
      <c r="A59" s="17"/>
      <c r="B59" s="18"/>
      <c r="C59" s="18"/>
      <c r="D59" s="18"/>
      <c r="E59" s="18"/>
    </row>
    <row r="60" customFormat="false" ht="15" hidden="false" customHeight="false" outlineLevel="0" collapsed="false">
      <c r="A60" s="17"/>
      <c r="B60" s="18"/>
      <c r="C60" s="18"/>
      <c r="D60" s="18"/>
      <c r="E60" s="18"/>
    </row>
    <row r="61" customFormat="false" ht="15" hidden="false" customHeight="false" outlineLevel="0" collapsed="false">
      <c r="A61" s="17"/>
      <c r="B61" s="18"/>
      <c r="C61" s="18"/>
      <c r="D61" s="18"/>
      <c r="E61" s="18"/>
    </row>
    <row r="62" customFormat="false" ht="15" hidden="false" customHeight="false" outlineLevel="0" collapsed="false">
      <c r="A62" s="17"/>
      <c r="B62" s="18"/>
      <c r="C62" s="18"/>
      <c r="D62" s="18"/>
      <c r="E62" s="18"/>
    </row>
  </sheetData>
  <mergeCells count="7">
    <mergeCell ref="A1:E1"/>
    <mergeCell ref="A2:E2"/>
    <mergeCell ref="A4:E4"/>
    <mergeCell ref="A16:E16"/>
    <mergeCell ref="A28:E28"/>
    <mergeCell ref="A40:E40"/>
    <mergeCell ref="A52:E5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A8B7E"/>
    <pageSetUpPr fitToPage="false"/>
  </sheetPr>
  <dimension ref="A1:E4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26"/>
    <col collapsed="false" customWidth="true" hidden="false" outlineLevel="0" max="3" min="3" style="0" width="22"/>
    <col collapsed="false" customWidth="true" hidden="false" outlineLevel="0" max="4" min="4" style="0" width="18"/>
    <col collapsed="false" customWidth="true" hidden="false" outlineLevel="0" max="5" min="5" style="0" width="28"/>
  </cols>
  <sheetData>
    <row r="1" customFormat="false" ht="39.75" hidden="false" customHeight="true" outlineLevel="0" collapsed="false">
      <c r="A1" s="14" t="s">
        <v>171</v>
      </c>
      <c r="B1" s="14"/>
      <c r="C1" s="14"/>
      <c r="D1" s="14"/>
      <c r="E1" s="14"/>
    </row>
    <row r="3" customFormat="false" ht="24" hidden="false" customHeight="true" outlineLevel="0" collapsed="false">
      <c r="A3" s="3" t="s">
        <v>172</v>
      </c>
      <c r="B3" s="3"/>
      <c r="C3" s="3"/>
      <c r="D3" s="3"/>
      <c r="E3" s="3"/>
    </row>
    <row r="4" customFormat="false" ht="25.5" hidden="false" customHeight="true" outlineLevel="0" collapsed="false">
      <c r="A4" s="20" t="s">
        <v>35</v>
      </c>
      <c r="B4" s="20" t="s">
        <v>173</v>
      </c>
      <c r="C4" s="20" t="s">
        <v>174</v>
      </c>
      <c r="D4" s="20" t="s">
        <v>175</v>
      </c>
      <c r="E4" s="20" t="s">
        <v>77</v>
      </c>
    </row>
    <row r="5" customFormat="false" ht="15" hidden="false" customHeight="false" outlineLevel="0" collapsed="false">
      <c r="A5" s="18" t="str">
        <f aca="false">IF(Roster!B5="","",Roster!B5)</f>
        <v>Maya Cohen</v>
      </c>
      <c r="B5" s="17"/>
      <c r="C5" s="17"/>
      <c r="D5" s="17"/>
      <c r="E5" s="18"/>
    </row>
    <row r="6" customFormat="false" ht="15" hidden="false" customHeight="false" outlineLevel="0" collapsed="false">
      <c r="A6" s="18" t="str">
        <f aca="false">IF(Roster!B6="","",Roster!B6)</f>
        <v>David Levi</v>
      </c>
      <c r="B6" s="17"/>
      <c r="C6" s="17"/>
      <c r="D6" s="17"/>
      <c r="E6" s="18"/>
    </row>
    <row r="7" customFormat="false" ht="15" hidden="false" customHeight="false" outlineLevel="0" collapsed="false">
      <c r="A7" s="18" t="str">
        <f aca="false">IF(Roster!B7="","",Roster!B7)</f>
        <v>Sarah Stern</v>
      </c>
      <c r="B7" s="17"/>
      <c r="C7" s="17"/>
      <c r="D7" s="17"/>
      <c r="E7" s="18"/>
    </row>
    <row r="8" customFormat="false" ht="15" hidden="false" customHeight="false" outlineLevel="0" collapsed="false">
      <c r="A8" s="18" t="str">
        <f aca="false">IF(Roster!B8="","",Roster!B8)</f>
        <v/>
      </c>
      <c r="B8" s="17"/>
      <c r="C8" s="17"/>
      <c r="D8" s="17"/>
      <c r="E8" s="18"/>
    </row>
    <row r="9" customFormat="false" ht="15" hidden="false" customHeight="false" outlineLevel="0" collapsed="false">
      <c r="A9" s="18" t="str">
        <f aca="false">IF(Roster!B9="","",Roster!B9)</f>
        <v/>
      </c>
      <c r="B9" s="17"/>
      <c r="C9" s="17"/>
      <c r="D9" s="17"/>
      <c r="E9" s="18"/>
    </row>
    <row r="10" customFormat="false" ht="15" hidden="false" customHeight="false" outlineLevel="0" collapsed="false">
      <c r="A10" s="18" t="str">
        <f aca="false">IF(Roster!B10="","",Roster!B10)</f>
        <v/>
      </c>
      <c r="B10" s="17"/>
      <c r="C10" s="17"/>
      <c r="D10" s="17"/>
      <c r="E10" s="18"/>
    </row>
    <row r="11" customFormat="false" ht="15" hidden="false" customHeight="false" outlineLevel="0" collapsed="false">
      <c r="A11" s="18" t="str">
        <f aca="false">IF(Roster!B11="","",Roster!B11)</f>
        <v/>
      </c>
      <c r="B11" s="17"/>
      <c r="C11" s="17"/>
      <c r="D11" s="17"/>
      <c r="E11" s="18"/>
    </row>
    <row r="12" customFormat="false" ht="15" hidden="false" customHeight="false" outlineLevel="0" collapsed="false">
      <c r="A12" s="18" t="str">
        <f aca="false">IF(Roster!B12="","",Roster!B12)</f>
        <v/>
      </c>
      <c r="B12" s="17"/>
      <c r="C12" s="17"/>
      <c r="D12" s="17"/>
      <c r="E12" s="18"/>
    </row>
    <row r="13" customFormat="false" ht="15" hidden="false" customHeight="false" outlineLevel="0" collapsed="false">
      <c r="A13" s="18" t="str">
        <f aca="false">IF(Roster!B13="","",Roster!B13)</f>
        <v/>
      </c>
      <c r="B13" s="17"/>
      <c r="C13" s="17"/>
      <c r="D13" s="17"/>
      <c r="E13" s="18"/>
    </row>
    <row r="14" customFormat="false" ht="15" hidden="false" customHeight="false" outlineLevel="0" collapsed="false">
      <c r="A14" s="18" t="str">
        <f aca="false">IF(Roster!B14="","",Roster!B14)</f>
        <v/>
      </c>
      <c r="B14" s="17"/>
      <c r="C14" s="17"/>
      <c r="D14" s="17"/>
      <c r="E14" s="18"/>
    </row>
    <row r="17" customFormat="false" ht="24" hidden="false" customHeight="true" outlineLevel="0" collapsed="false">
      <c r="A17" s="3" t="s">
        <v>176</v>
      </c>
      <c r="B17" s="3"/>
      <c r="C17" s="3"/>
      <c r="D17" s="3"/>
      <c r="E17" s="3"/>
    </row>
    <row r="18" customFormat="false" ht="25.5" hidden="false" customHeight="true" outlineLevel="0" collapsed="false">
      <c r="A18" s="20" t="s">
        <v>177</v>
      </c>
      <c r="B18" s="20" t="s">
        <v>39</v>
      </c>
      <c r="C18" s="20" t="s">
        <v>40</v>
      </c>
      <c r="D18" s="20"/>
      <c r="E18" s="20"/>
    </row>
    <row r="19" customFormat="false" ht="15" hidden="false" customHeight="false" outlineLevel="0" collapsed="false">
      <c r="A19" s="18" t="str">
        <f aca="false">IF(Roster!B5="","",Roster!B5)</f>
        <v>Maya Cohen</v>
      </c>
      <c r="B19" s="17" t="str">
        <f aca="false">IF(Roster!F5="","",Roster!F5)</f>
        <v>Private</v>
      </c>
      <c r="C19" s="17" t="str">
        <f aca="false">IF(Roster!G5="","",Roster!G5)</f>
        <v/>
      </c>
      <c r="D19" s="17"/>
      <c r="E19" s="17"/>
    </row>
    <row r="20" customFormat="false" ht="15" hidden="false" customHeight="false" outlineLevel="0" collapsed="false">
      <c r="A20" s="18" t="str">
        <f aca="false">IF(Roster!B6="","",Roster!B6)</f>
        <v>David Levi</v>
      </c>
      <c r="B20" s="17" t="str">
        <f aca="false">IF(Roster!F6="","",Roster!F6)</f>
        <v>Shared</v>
      </c>
      <c r="C20" s="17" t="str">
        <f aca="false">IF(Roster!G6="","",Roster!G6)</f>
        <v>Jonathan R.</v>
      </c>
      <c r="D20" s="17"/>
      <c r="E20" s="17"/>
    </row>
    <row r="21" customFormat="false" ht="15" hidden="false" customHeight="false" outlineLevel="0" collapsed="false">
      <c r="A21" s="18" t="str">
        <f aca="false">IF(Roster!B7="","",Roster!B7)</f>
        <v>Sarah Stern</v>
      </c>
      <c r="B21" s="17" t="str">
        <f aca="false">IF(Roster!F7="","",Roster!F7)</f>
        <v>Private</v>
      </c>
      <c r="C21" s="17" t="str">
        <f aca="false">IF(Roster!G7="","",Roster!G7)</f>
        <v/>
      </c>
      <c r="D21" s="17"/>
      <c r="E21" s="17"/>
    </row>
    <row r="22" customFormat="false" ht="15" hidden="false" customHeight="false" outlineLevel="0" collapsed="false">
      <c r="A22" s="18" t="str">
        <f aca="false">IF(Roster!B8="","",Roster!B8)</f>
        <v/>
      </c>
      <c r="B22" s="17" t="str">
        <f aca="false">IF(Roster!F8="","",Roster!F8)</f>
        <v/>
      </c>
      <c r="C22" s="17" t="str">
        <f aca="false">IF(Roster!G8="","",Roster!G8)</f>
        <v/>
      </c>
      <c r="D22" s="17"/>
      <c r="E22" s="17"/>
    </row>
    <row r="23" customFormat="false" ht="15" hidden="false" customHeight="false" outlineLevel="0" collapsed="false">
      <c r="A23" s="18" t="str">
        <f aca="false">IF(Roster!B9="","",Roster!B9)</f>
        <v/>
      </c>
      <c r="B23" s="17" t="str">
        <f aca="false">IF(Roster!F9="","",Roster!F9)</f>
        <v/>
      </c>
      <c r="C23" s="17" t="str">
        <f aca="false">IF(Roster!G9="","",Roster!G9)</f>
        <v/>
      </c>
      <c r="D23" s="17"/>
      <c r="E23" s="17"/>
    </row>
    <row r="24" customFormat="false" ht="15" hidden="false" customHeight="false" outlineLevel="0" collapsed="false">
      <c r="A24" s="18" t="str">
        <f aca="false">IF(Roster!B10="","",Roster!B10)</f>
        <v/>
      </c>
      <c r="B24" s="17" t="str">
        <f aca="false">IF(Roster!F10="","",Roster!F10)</f>
        <v/>
      </c>
      <c r="C24" s="17" t="str">
        <f aca="false">IF(Roster!G10="","",Roster!G10)</f>
        <v/>
      </c>
      <c r="D24" s="17"/>
      <c r="E24" s="17"/>
    </row>
    <row r="25" customFormat="false" ht="15" hidden="false" customHeight="false" outlineLevel="0" collapsed="false">
      <c r="A25" s="18" t="str">
        <f aca="false">IF(Roster!B11="","",Roster!B11)</f>
        <v/>
      </c>
      <c r="B25" s="17" t="str">
        <f aca="false">IF(Roster!F11="","",Roster!F11)</f>
        <v/>
      </c>
      <c r="C25" s="17" t="str">
        <f aca="false">IF(Roster!G11="","",Roster!G11)</f>
        <v/>
      </c>
      <c r="D25" s="17"/>
      <c r="E25" s="17"/>
    </row>
    <row r="26" customFormat="false" ht="15" hidden="false" customHeight="false" outlineLevel="0" collapsed="false">
      <c r="A26" s="18" t="str">
        <f aca="false">IF(Roster!B12="","",Roster!B12)</f>
        <v/>
      </c>
      <c r="B26" s="17" t="str">
        <f aca="false">IF(Roster!F12="","",Roster!F12)</f>
        <v/>
      </c>
      <c r="C26" s="17" t="str">
        <f aca="false">IF(Roster!G12="","",Roster!G12)</f>
        <v/>
      </c>
      <c r="D26" s="17"/>
      <c r="E26" s="17"/>
    </row>
    <row r="27" customFormat="false" ht="15" hidden="false" customHeight="false" outlineLevel="0" collapsed="false">
      <c r="A27" s="18" t="str">
        <f aca="false">IF(Roster!B13="","",Roster!B13)</f>
        <v/>
      </c>
      <c r="B27" s="17" t="str">
        <f aca="false">IF(Roster!F13="","",Roster!F13)</f>
        <v/>
      </c>
      <c r="C27" s="17" t="str">
        <f aca="false">IF(Roster!G13="","",Roster!G13)</f>
        <v/>
      </c>
      <c r="D27" s="17"/>
      <c r="E27" s="17"/>
    </row>
    <row r="28" customFormat="false" ht="15" hidden="false" customHeight="false" outlineLevel="0" collapsed="false">
      <c r="A28" s="18" t="str">
        <f aca="false">IF(Roster!B14="","",Roster!B14)</f>
        <v/>
      </c>
      <c r="B28" s="17" t="str">
        <f aca="false">IF(Roster!F14="","",Roster!F14)</f>
        <v/>
      </c>
      <c r="C28" s="17" t="str">
        <f aca="false">IF(Roster!G14="","",Roster!G14)</f>
        <v/>
      </c>
      <c r="D28" s="17"/>
      <c r="E28" s="17"/>
    </row>
    <row r="31" customFormat="false" ht="24" hidden="false" customHeight="true" outlineLevel="0" collapsed="false">
      <c r="A31" s="3" t="s">
        <v>178</v>
      </c>
      <c r="B31" s="3"/>
      <c r="C31" s="3"/>
      <c r="D31" s="3"/>
      <c r="E31" s="3"/>
    </row>
    <row r="32" customFormat="false" ht="25.5" hidden="false" customHeight="true" outlineLevel="0" collapsed="false">
      <c r="A32" s="20" t="s">
        <v>177</v>
      </c>
      <c r="B32" s="20" t="s">
        <v>46</v>
      </c>
      <c r="C32" s="20"/>
      <c r="D32" s="20"/>
      <c r="E32" s="20"/>
    </row>
    <row r="33" customFormat="false" ht="15" hidden="false" customHeight="false" outlineLevel="0" collapsed="false">
      <c r="A33" s="18" t="str">
        <f aca="false">IF(Roster!B5="","",Roster!B5)</f>
        <v>Maya Cohen</v>
      </c>
      <c r="B33" s="18" t="str">
        <f aca="false">IF(Roster!M5="","",Roster!M5)</f>
        <v>Vegetarian, no gluten</v>
      </c>
      <c r="C33" s="17"/>
      <c r="D33" s="17"/>
      <c r="E33" s="17"/>
    </row>
    <row r="34" customFormat="false" ht="15" hidden="false" customHeight="false" outlineLevel="0" collapsed="false">
      <c r="A34" s="18" t="str">
        <f aca="false">IF(Roster!B6="","",Roster!B6)</f>
        <v>David Levi</v>
      </c>
      <c r="B34" s="18" t="str">
        <f aca="false">IF(Roster!M6="","",Roster!M6)</f>
        <v>No restrictions</v>
      </c>
      <c r="C34" s="17"/>
      <c r="D34" s="17"/>
      <c r="E34" s="17"/>
    </row>
    <row r="35" customFormat="false" ht="15" hidden="false" customHeight="false" outlineLevel="0" collapsed="false">
      <c r="A35" s="18" t="str">
        <f aca="false">IF(Roster!B7="","",Roster!B7)</f>
        <v>Sarah Stern</v>
      </c>
      <c r="B35" s="18" t="str">
        <f aca="false">IF(Roster!M7="","",Roster!M7)</f>
        <v>Vegan</v>
      </c>
      <c r="C35" s="17"/>
      <c r="D35" s="17"/>
      <c r="E35" s="17"/>
    </row>
    <row r="36" customFormat="false" ht="15" hidden="false" customHeight="false" outlineLevel="0" collapsed="false">
      <c r="A36" s="18" t="str">
        <f aca="false">IF(Roster!B8="","",Roster!B8)</f>
        <v/>
      </c>
      <c r="B36" s="18" t="str">
        <f aca="false">IF(Roster!M8="","",Roster!M8)</f>
        <v/>
      </c>
      <c r="C36" s="17"/>
      <c r="D36" s="17"/>
      <c r="E36" s="17"/>
    </row>
    <row r="37" customFormat="false" ht="15" hidden="false" customHeight="false" outlineLevel="0" collapsed="false">
      <c r="A37" s="18" t="str">
        <f aca="false">IF(Roster!B9="","",Roster!B9)</f>
        <v/>
      </c>
      <c r="B37" s="18" t="str">
        <f aca="false">IF(Roster!M9="","",Roster!M9)</f>
        <v/>
      </c>
      <c r="C37" s="17"/>
      <c r="D37" s="17"/>
      <c r="E37" s="17"/>
    </row>
    <row r="38" customFormat="false" ht="15" hidden="false" customHeight="false" outlineLevel="0" collapsed="false">
      <c r="A38" s="18" t="str">
        <f aca="false">IF(Roster!B10="","",Roster!B10)</f>
        <v/>
      </c>
      <c r="B38" s="18" t="str">
        <f aca="false">IF(Roster!M10="","",Roster!M10)</f>
        <v/>
      </c>
      <c r="C38" s="17"/>
      <c r="D38" s="17"/>
      <c r="E38" s="17"/>
    </row>
    <row r="39" customFormat="false" ht="15" hidden="false" customHeight="false" outlineLevel="0" collapsed="false">
      <c r="A39" s="18" t="str">
        <f aca="false">IF(Roster!B11="","",Roster!B11)</f>
        <v/>
      </c>
      <c r="B39" s="18" t="str">
        <f aca="false">IF(Roster!M11="","",Roster!M11)</f>
        <v/>
      </c>
      <c r="C39" s="17"/>
      <c r="D39" s="17"/>
      <c r="E39" s="17"/>
    </row>
    <row r="40" customFormat="false" ht="15" hidden="false" customHeight="false" outlineLevel="0" collapsed="false">
      <c r="A40" s="18" t="str">
        <f aca="false">IF(Roster!B12="","",Roster!B12)</f>
        <v/>
      </c>
      <c r="B40" s="18" t="str">
        <f aca="false">IF(Roster!M12="","",Roster!M12)</f>
        <v/>
      </c>
      <c r="C40" s="17"/>
      <c r="D40" s="17"/>
      <c r="E40" s="17"/>
    </row>
    <row r="41" customFormat="false" ht="15" hidden="false" customHeight="false" outlineLevel="0" collapsed="false">
      <c r="A41" s="18" t="str">
        <f aca="false">IF(Roster!B13="","",Roster!B13)</f>
        <v/>
      </c>
      <c r="B41" s="18" t="str">
        <f aca="false">IF(Roster!M13="","",Roster!M13)</f>
        <v/>
      </c>
      <c r="C41" s="17"/>
      <c r="D41" s="17"/>
      <c r="E41" s="17"/>
    </row>
    <row r="42" customFormat="false" ht="15" hidden="false" customHeight="false" outlineLevel="0" collapsed="false">
      <c r="A42" s="18" t="str">
        <f aca="false">IF(Roster!B14="","",Roster!B14)</f>
        <v/>
      </c>
      <c r="B42" s="18" t="str">
        <f aca="false">IF(Roster!M14="","",Roster!M14)</f>
        <v/>
      </c>
      <c r="C42" s="17"/>
      <c r="D42" s="17"/>
      <c r="E42" s="17"/>
    </row>
  </sheetData>
  <mergeCells count="4">
    <mergeCell ref="A1:E1"/>
    <mergeCell ref="A3:E3"/>
    <mergeCell ref="A17:E17"/>
    <mergeCell ref="A31:E3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A8B7E"/>
    <pageSetUpPr fitToPage="false"/>
  </sheetPr>
  <dimension ref="A1:H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20"/>
    <col collapsed="false" customWidth="true" hidden="false" outlineLevel="0" max="3" min="3" style="0" width="24"/>
    <col collapsed="false" customWidth="true" hidden="false" outlineLevel="0" max="4" min="4" style="0" width="16"/>
    <col collapsed="false" customWidth="true" hidden="false" outlineLevel="0" max="6" min="5" style="0" width="13"/>
    <col collapsed="false" customWidth="true" hidden="false" outlineLevel="0" max="7" min="7" style="0" width="14"/>
    <col collapsed="false" customWidth="true" hidden="false" outlineLevel="0" max="8" min="8" style="0" width="26"/>
  </cols>
  <sheetData>
    <row r="1" customFormat="false" ht="39.75" hidden="false" customHeight="true" outlineLevel="0" collapsed="false">
      <c r="A1" s="14" t="s">
        <v>179</v>
      </c>
      <c r="B1" s="14"/>
      <c r="C1" s="14"/>
      <c r="D1" s="14"/>
      <c r="E1" s="14"/>
      <c r="F1" s="14"/>
      <c r="G1" s="14"/>
      <c r="H1" s="14"/>
    </row>
    <row r="3" customFormat="false" ht="31.5" hidden="false" customHeight="true" outlineLevel="0" collapsed="false">
      <c r="A3" s="16" t="s">
        <v>180</v>
      </c>
      <c r="B3" s="16" t="s">
        <v>181</v>
      </c>
      <c r="C3" s="16" t="s">
        <v>182</v>
      </c>
      <c r="D3" s="16" t="s">
        <v>183</v>
      </c>
      <c r="E3" s="16" t="s">
        <v>60</v>
      </c>
      <c r="F3" s="16" t="s">
        <v>45</v>
      </c>
      <c r="G3" s="16" t="s">
        <v>184</v>
      </c>
      <c r="H3" s="16" t="s">
        <v>185</v>
      </c>
    </row>
    <row r="4" customFormat="false" ht="28.35" hidden="false" customHeight="false" outlineLevel="0" collapsed="false">
      <c r="A4" s="18" t="s">
        <v>8</v>
      </c>
      <c r="B4" s="18" t="s">
        <v>186</v>
      </c>
      <c r="C4" s="18" t="s">
        <v>187</v>
      </c>
      <c r="D4" s="17" t="s">
        <v>188</v>
      </c>
      <c r="E4" s="19" t="n">
        <v>1500</v>
      </c>
      <c r="F4" s="19" t="n">
        <v>3500</v>
      </c>
      <c r="G4" s="17" t="s">
        <v>84</v>
      </c>
      <c r="H4" s="18" t="s">
        <v>189</v>
      </c>
    </row>
    <row r="5" customFormat="false" ht="28.35" hidden="false" customHeight="false" outlineLevel="0" collapsed="false">
      <c r="A5" s="18" t="s">
        <v>190</v>
      </c>
      <c r="B5" s="18" t="s">
        <v>191</v>
      </c>
      <c r="C5" s="18" t="s">
        <v>192</v>
      </c>
      <c r="D5" s="17" t="s">
        <v>188</v>
      </c>
      <c r="E5" s="19" t="n">
        <v>500</v>
      </c>
      <c r="F5" s="19" t="n">
        <v>1300</v>
      </c>
      <c r="G5" s="17" t="s">
        <v>193</v>
      </c>
      <c r="H5" s="18" t="s">
        <v>194</v>
      </c>
    </row>
    <row r="6" customFormat="false" ht="28.35" hidden="false" customHeight="false" outlineLevel="0" collapsed="false">
      <c r="A6" s="18" t="s">
        <v>195</v>
      </c>
      <c r="B6" s="18" t="s">
        <v>196</v>
      </c>
      <c r="C6" s="18" t="s">
        <v>197</v>
      </c>
      <c r="D6" s="17" t="s">
        <v>198</v>
      </c>
      <c r="E6" s="19" t="n">
        <v>0</v>
      </c>
      <c r="F6" s="19" t="n">
        <v>400</v>
      </c>
      <c r="G6" s="17" t="s">
        <v>53</v>
      </c>
      <c r="H6" s="18" t="s">
        <v>199</v>
      </c>
    </row>
    <row r="7" customFormat="false" ht="15" hidden="false" customHeight="false" outlineLevel="0" collapsed="false">
      <c r="A7" s="18" t="s">
        <v>200</v>
      </c>
      <c r="B7" s="18" t="s">
        <v>201</v>
      </c>
      <c r="C7" s="18" t="s">
        <v>202</v>
      </c>
      <c r="D7" s="17" t="s">
        <v>203</v>
      </c>
      <c r="E7" s="19" t="n">
        <v>0</v>
      </c>
      <c r="F7" s="19" t="n">
        <v>250</v>
      </c>
      <c r="G7" s="17" t="s">
        <v>204</v>
      </c>
      <c r="H7" s="18" t="s">
        <v>205</v>
      </c>
    </row>
    <row r="8" customFormat="false" ht="15" hidden="false" customHeight="false" outlineLevel="0" collapsed="false">
      <c r="A8" s="21"/>
      <c r="B8" s="21"/>
      <c r="C8" s="21"/>
      <c r="D8" s="21"/>
      <c r="E8" s="22"/>
      <c r="F8" s="22"/>
      <c r="G8" s="21"/>
      <c r="H8" s="21"/>
    </row>
    <row r="9" customFormat="false" ht="15" hidden="false" customHeight="false" outlineLevel="0" collapsed="false">
      <c r="A9" s="21"/>
      <c r="B9" s="21"/>
      <c r="C9" s="21"/>
      <c r="D9" s="21"/>
      <c r="E9" s="22"/>
      <c r="F9" s="22"/>
      <c r="G9" s="21"/>
      <c r="H9" s="21"/>
    </row>
    <row r="10" customFormat="false" ht="15" hidden="false" customHeight="false" outlineLevel="0" collapsed="false">
      <c r="A10" s="21"/>
      <c r="B10" s="21"/>
      <c r="C10" s="21"/>
      <c r="D10" s="21"/>
      <c r="E10" s="22"/>
      <c r="F10" s="22"/>
      <c r="G10" s="21"/>
      <c r="H10" s="21"/>
    </row>
    <row r="11" customFormat="false" ht="15" hidden="false" customHeight="false" outlineLevel="0" collapsed="false">
      <c r="A11" s="21"/>
      <c r="B11" s="21"/>
      <c r="C11" s="21"/>
      <c r="D11" s="21"/>
      <c r="E11" s="22"/>
      <c r="F11" s="22"/>
      <c r="G11" s="21"/>
      <c r="H11" s="21"/>
    </row>
    <row r="12" customFormat="false" ht="15" hidden="false" customHeight="false" outlineLevel="0" collapsed="false">
      <c r="A12" s="21"/>
      <c r="B12" s="21"/>
      <c r="C12" s="21"/>
      <c r="D12" s="21"/>
      <c r="E12" s="22"/>
      <c r="F12" s="22"/>
      <c r="G12" s="21"/>
      <c r="H12" s="21"/>
    </row>
    <row r="13" customFormat="false" ht="15" hidden="false" customHeight="false" outlineLevel="0" collapsed="false">
      <c r="A13" s="21"/>
      <c r="B13" s="21"/>
      <c r="C13" s="21"/>
      <c r="D13" s="21"/>
      <c r="E13" s="22"/>
      <c r="F13" s="22"/>
      <c r="G13" s="21"/>
      <c r="H13" s="21"/>
    </row>
    <row r="14" customFormat="false" ht="15" hidden="false" customHeight="false" outlineLevel="0" collapsed="false">
      <c r="A14" s="21"/>
      <c r="B14" s="21"/>
      <c r="C14" s="21"/>
      <c r="D14" s="21"/>
      <c r="E14" s="22"/>
      <c r="F14" s="22"/>
      <c r="G14" s="21"/>
      <c r="H14" s="21"/>
    </row>
  </sheetData>
  <mergeCells count="1">
    <mergeCell ref="A1:H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2026-04-16T13:16:11Z</dcterms:created>
  <dc:creator>openpyxl</dc:creator>
  <dc:description/>
  <dc:language>en-US</dc:language>
  <cp:lastModifiedBy/>
  <dcterms:modified xsi:type="dcterms:W3CDTF">2026-04-16T13:16:11Z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